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WOR\SHARED-WOR2-A\Data\Regulation Team\ECONOMIC &amp; REGULATION\Tariff\Principal Statement\22_23 Charges Approval\Charges Setting\Indicative Charges\"/>
    </mc:Choice>
  </mc:AlternateContent>
  <bookViews>
    <workbookView xWindow="0" yWindow="0" windowWidth="19200" windowHeight="7455" tabRatio="855" activeTab="5"/>
  </bookViews>
  <sheets>
    <sheet name="WS - water" sheetId="2" r:id="rId1"/>
    <sheet name="WS - water (unmeasured)" sheetId="3" r:id="rId2"/>
    <sheet name="WS - sewerage" sheetId="4" r:id="rId3"/>
    <sheet name="WS - sewerage (unmeasured)" sheetId="5" r:id="rId4"/>
    <sheet name="WS - TE" sheetId="6" r:id="rId5"/>
    <sheet name="Special Agreements" sheetId="7"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7" l="1"/>
  <c r="D24" i="7"/>
  <c r="D23" i="7"/>
  <c r="D19" i="7"/>
  <c r="D17" i="7"/>
  <c r="D10" i="7"/>
  <c r="D9" i="7"/>
  <c r="D7" i="7"/>
  <c r="F9" i="5"/>
  <c r="D8" i="5"/>
  <c r="F8" i="5"/>
  <c r="D6" i="5"/>
  <c r="C11" i="4"/>
  <c r="C7" i="4"/>
  <c r="C12" i="4"/>
  <c r="C6" i="4"/>
  <c r="E8" i="5" l="1"/>
  <c r="F6" i="5"/>
  <c r="F7" i="5"/>
  <c r="C10" i="4"/>
  <c r="C9" i="4"/>
  <c r="C8" i="4"/>
</calcChain>
</file>

<file path=xl/sharedStrings.xml><?xml version="1.0" encoding="utf-8"?>
<sst xmlns="http://schemas.openxmlformats.org/spreadsheetml/2006/main" count="170" uniqueCount="129">
  <si>
    <t>Schedule for measured wholesale water supply</t>
  </si>
  <si>
    <t>The below table relates to forecast annual usage - it is not a rising block tariff</t>
  </si>
  <si>
    <r>
      <t>Volumetric charges per m</t>
    </r>
    <r>
      <rPr>
        <vertAlign val="superscript"/>
        <sz val="11"/>
        <color rgb="FFFFFFFF"/>
        <rFont val="Arial Rounded MT Bold"/>
        <family val="2"/>
      </rPr>
      <t>3</t>
    </r>
    <r>
      <rPr>
        <sz val="11"/>
        <color rgb="FFFFFFFF"/>
        <rFont val="Arial Rounded MT Bold"/>
        <family val="2"/>
      </rPr>
      <t xml:space="preserve"> – fixed band</t>
    </r>
  </si>
  <si>
    <t>Apr</t>
  </si>
  <si>
    <t>May</t>
  </si>
  <si>
    <t>Jun-Aug</t>
  </si>
  <si>
    <t>Sep</t>
  </si>
  <si>
    <t>Oct-Mar</t>
  </si>
  <si>
    <t>Standard tariff - Up to 1 Ml pa</t>
  </si>
  <si>
    <t>Standard tariff - 1-5 Ml pa</t>
  </si>
  <si>
    <t>Large User tariff - 5-20 Ml pa</t>
  </si>
  <si>
    <t>Large User tariff - 20-100 Ml pa</t>
  </si>
  <si>
    <t>Large User tariff - 100+ Ml pa</t>
  </si>
  <si>
    <t xml:space="preserve">Standard charges company comments:
Customers who have chosen to be charged on our water large user tariff will attract an annual large user tariff fixed charge as follows:
5 to 20 Ml/a £585
20 to 100 Ml/a £2,145
100+ Ml/a £17,945
Customers using 5 Ml/a and higher who have not chosen to be charged on our large user tariff will not attract a large user tariff fixed charge.
The volumetric and fixed charges for volumes of 5 Ml/a and higher apply to our banded water large user tariff.
Customers using 5 Ml/a and higher who have not chosen to be charged on our large user tariff will attract the same volumetric as customers using less than 5 Ml/a.
We do not have a rising block or falling block tariff structure.
For more information on our wholesale charges, please see our Wholesale Statement of Principles and Charges 2021-22  https://www.southernwater.co.uk/retail/wholesale-charges
</t>
  </si>
  <si>
    <t>Schedule for unmeasured wholesale water supply</t>
  </si>
  <si>
    <t>Unmeasured water</t>
  </si>
  <si>
    <t>Company comments:
We have merged block garages with our single garage charge, due to the small amount of customers we had on this charge
We have removed our separate pool charges, as we had a very small amount of customers on this charge, where we had customers we are investigating as to why they are not metered.
For more information on our wholesale charges, please see our Wholesale Statement of Principles and Charges 2021-22 https://www.southernwater.co.uk/retail/wholesale-charges</t>
  </si>
  <si>
    <t>Standing / fixed charge</t>
  </si>
  <si>
    <t>£ Per annum</t>
  </si>
  <si>
    <t>Minimum charge</t>
  </si>
  <si>
    <t>No / Zero RV</t>
  </si>
  <si>
    <t>Variable</t>
  </si>
  <si>
    <t>£ per unit</t>
  </si>
  <si>
    <t>RV Variable</t>
  </si>
  <si>
    <t>Estimated Assessed volume (m3)</t>
  </si>
  <si>
    <t>Other</t>
  </si>
  <si>
    <t>Single lock-up garage</t>
  </si>
  <si>
    <t xml:space="preserve">Schedule for measured wholesale sewerage </t>
  </si>
  <si>
    <t>Rate of individual rising blocks shown horizontally</t>
  </si>
  <si>
    <t>Fixed charge</t>
  </si>
  <si>
    <t>Full ( Highway Drainage + Surface Water Drainage)</t>
  </si>
  <si>
    <t>Highway Drainage Only</t>
  </si>
  <si>
    <t>Surface Water Drainage only</t>
  </si>
  <si>
    <t>Company comments:
Customers who have chosen to be charged on our sewerage ( large user tariff will attract an annual large user tariff fixed charge of £55,700
Customers returning 100 Ml/a and higher who have not chosen to be charged on our large user tariff will not attract a large user tariff fixed charge.
The volumetric and fixed charges for volumes of 100 Ml/a and higher apply to our sewerage large user tariff.
Customers returning 100 Ml/a and higher who have not chosen to be charged on our large user tariff will attract the same volumetric and fixed charges as customers using less than 100 Ml/a. 
We do not have area-based charges for surface water drainage.
We do not have rising block and falling block charging structures.
We do not have Mogden-based sewerage charges.
For more information on our wholesale charges, please see our Wholesale Statement of Principles and Charges 2021-22 https://www.southernwater.co.uk/retail/wholesale-charges</t>
  </si>
  <si>
    <t>Up to 20 mm</t>
  </si>
  <si>
    <t>Up to 25 mm</t>
  </si>
  <si>
    <t>Up to 40 mm</t>
  </si>
  <si>
    <t>Up to 50 mm</t>
  </si>
  <si>
    <t>Up to 80 mm</t>
  </si>
  <si>
    <t>Up to 100 mm</t>
  </si>
  <si>
    <t>100+ mm</t>
  </si>
  <si>
    <t>Volume based charges (£ per m3)</t>
  </si>
  <si>
    <t>Volumetric charges</t>
  </si>
  <si>
    <t>Full (Foul, Surface Water Drainage, and Highway Drainage)</t>
  </si>
  <si>
    <t>Abated</t>
  </si>
  <si>
    <t>Foul only</t>
  </si>
  <si>
    <t>Surface Water Drainage and Highway Drainage</t>
  </si>
  <si>
    <t>Standard tariff 0-100 Ml pa</t>
  </si>
  <si>
    <t>Large User tariff  100+ Ml pa</t>
  </si>
  <si>
    <t>Large User Fixed 100+ Ml</t>
  </si>
  <si>
    <t xml:space="preserve">Schedule for unmeasured wholesale sewerage </t>
  </si>
  <si>
    <t>Unmeasured wastewater (£ p.a.)</t>
  </si>
  <si>
    <t>Company comments:
The surface water maximum charges applies in certain circumstances where the only service provided is surface water drainage.
For more information on our wholesale charges, please see our Wholesale Statement of Principles and Charges 2021-22 https://www.southernwater.co.uk/retail/wholesale-charges</t>
  </si>
  <si>
    <t>Fixed charges</t>
  </si>
  <si>
    <t>Foul and Highway Drainage</t>
  </si>
  <si>
    <t>RV</t>
  </si>
  <si>
    <t>Assessed charge (fixed charge elements)</t>
  </si>
  <si>
    <t>Unmeasured wastewater (£ per unit)</t>
  </si>
  <si>
    <t>Variable charges</t>
  </si>
  <si>
    <t>Estimated volume (m3) - including Assessed charge (variable charge element)</t>
  </si>
  <si>
    <t>Other charges</t>
  </si>
  <si>
    <t>General access to supplies: per employee charge</t>
  </si>
  <si>
    <t>Car park</t>
  </si>
  <si>
    <t>Place of worship</t>
  </si>
  <si>
    <t>Surface water maximum charge</t>
  </si>
  <si>
    <t>Schedule for trade effluent</t>
  </si>
  <si>
    <t>Company comments:
Customers who have chosen to be charged on our trade effluent large user tariff will attract an R charge capped at £52,190 p.a.
In addition to Mogden-based charges, customers pay a banded fixed annual consent monitoring charge.
We do not have a falling block charging structure.
For more information on our wholesale charges, please see our Wholesale Statement of Principles and Charges 2021-22 https://www.southernwater.co.uk/retail/wholesale-charges</t>
  </si>
  <si>
    <t>Standard components</t>
  </si>
  <si>
    <r>
      <t>R = reception and conveyance charge [p/m</t>
    </r>
    <r>
      <rPr>
        <vertAlign val="superscript"/>
        <sz val="11"/>
        <rFont val="Arial"/>
        <family val="2"/>
      </rPr>
      <t>3</t>
    </r>
    <r>
      <rPr>
        <sz val="11"/>
        <rFont val="Arial"/>
        <family val="2"/>
      </rPr>
      <t>]</t>
    </r>
  </si>
  <si>
    <r>
      <t>V = primary treatment (volumetric) charge [p/m</t>
    </r>
    <r>
      <rPr>
        <vertAlign val="superscript"/>
        <sz val="11"/>
        <rFont val="Arial"/>
        <family val="2"/>
      </rPr>
      <t>3</t>
    </r>
    <r>
      <rPr>
        <sz val="11"/>
        <rFont val="Arial"/>
        <family val="2"/>
      </rPr>
      <t>]</t>
    </r>
  </si>
  <si>
    <r>
      <t>Bv = additional volume charge if there is biological treatment [p/m</t>
    </r>
    <r>
      <rPr>
        <vertAlign val="superscript"/>
        <sz val="11"/>
        <rFont val="Arial"/>
        <family val="2"/>
      </rPr>
      <t>3</t>
    </r>
    <r>
      <rPr>
        <sz val="11"/>
        <rFont val="Arial"/>
        <family val="2"/>
      </rPr>
      <t>]</t>
    </r>
  </si>
  <si>
    <r>
      <t>M = treatment and disposal charge where effluent goes to sea outfall [p/m</t>
    </r>
    <r>
      <rPr>
        <vertAlign val="superscript"/>
        <sz val="11"/>
        <rFont val="Arial"/>
        <family val="2"/>
      </rPr>
      <t>3</t>
    </r>
    <r>
      <rPr>
        <sz val="11"/>
        <rFont val="Arial"/>
        <family val="2"/>
      </rPr>
      <t>]</t>
    </r>
  </si>
  <si>
    <t>B = biological oxidation of settled sewage charge [p/kg]</t>
  </si>
  <si>
    <t>A = Ammonia of settled sewage charge [p/kg]</t>
  </si>
  <si>
    <t>S = treatment and disposal of primary sewage sludge charge [p/kg]</t>
  </si>
  <si>
    <t>(V + Bv) = primary treatment with biological treatment [p/m3] (if V and Bv are zero above)</t>
  </si>
  <si>
    <t>Os = Chemical oxygen demand (COD) of crude sewage one hour quiescent settlement</t>
  </si>
  <si>
    <t>Ss = total suspended solids of crude sewage [mg/litre]</t>
  </si>
  <si>
    <t>Ot = Chemical oxygen demand (COD) of effluent after one hour quiescent settlement at ph 7</t>
  </si>
  <si>
    <t>Customer specific</t>
  </si>
  <si>
    <t>St = total suspended solids of effluent at ph 7 [mg/litre]</t>
  </si>
  <si>
    <t>Where charge per m3 of effluent = R + [(V + Bv) or M] + B(Ot/Os) + S(St/Ss) + A(At/As)</t>
  </si>
  <si>
    <t>Alternative structure:</t>
  </si>
  <si>
    <t>Fixed charges (£ p.a.)</t>
  </si>
  <si>
    <t>Standing charge</t>
  </si>
  <si>
    <t>Band 1</t>
  </si>
  <si>
    <t>Band 2</t>
  </si>
  <si>
    <t>Band 3</t>
  </si>
  <si>
    <t>Band 4</t>
  </si>
  <si>
    <t>Band 5</t>
  </si>
  <si>
    <t>Band 6</t>
  </si>
  <si>
    <t>Band 7</t>
  </si>
  <si>
    <t xml:space="preserve">Schedule for special agreements </t>
  </si>
  <si>
    <t>Potable water</t>
  </si>
  <si>
    <t>Ofwat Special Agreement Register Reference</t>
  </si>
  <si>
    <t>Terms and basis for the supply</t>
  </si>
  <si>
    <t>£ Charge</t>
  </si>
  <si>
    <t>Charge Unit</t>
  </si>
  <si>
    <t>SRNPOT1</t>
  </si>
  <si>
    <t>Annual volume up to and including 182 m3 – per cubic metre</t>
  </si>
  <si>
    <t>Free</t>
  </si>
  <si>
    <t>Unit volume charge for annual volume in excess of 182 m3</t>
  </si>
  <si>
    <t>per cubic metre</t>
  </si>
  <si>
    <t>SRNPOT2</t>
  </si>
  <si>
    <t>Annual volume up to and including 1,000 m3 – per cubic metre</t>
  </si>
  <si>
    <t>Unit volume charge for annual volume between 1,001 m3 and 2,000 m3</t>
  </si>
  <si>
    <t>Unit volume charge for annual volume in excess of 2,000 m3</t>
  </si>
  <si>
    <t>SRNPOT3</t>
  </si>
  <si>
    <t>Unit volume charge</t>
  </si>
  <si>
    <t>SRNPOT5</t>
  </si>
  <si>
    <t>Annual volume up to and including 2,496 m3</t>
  </si>
  <si>
    <t>Unit volume charge for annual volume in excess of 2,496 m3</t>
  </si>
  <si>
    <t>SRNPOT6</t>
  </si>
  <si>
    <t>SRNPOT7</t>
  </si>
  <si>
    <t>SRNPOT10</t>
  </si>
  <si>
    <t>Annual volume up to and including 340 m3</t>
  </si>
  <si>
    <t>Unit volume charge for annual volume in excess of 340 m3</t>
  </si>
  <si>
    <t>SRNPOT11</t>
  </si>
  <si>
    <t>Annual volume up to and including 7,273 m3</t>
  </si>
  <si>
    <t>Unit volume charge for annual volume in excess of 7,273 m3</t>
  </si>
  <si>
    <t>Non-Potable water</t>
  </si>
  <si>
    <t xml:space="preserve">Company comments:
The schedule does not include special agreements in respect of household premises.
</t>
  </si>
  <si>
    <t>SRNNONPOT1</t>
  </si>
  <si>
    <t xml:space="preserve">Basis of agreement is non-use of the local water distribution system. Agreement to supply up to 10 Ml/d. </t>
  </si>
  <si>
    <t>Reservation charge - subject to annual adjustment based on CPI</t>
  </si>
  <si>
    <t>per annum</t>
  </si>
  <si>
    <t>Unit volume charge  - subject to quarterly adjustment based on CPI</t>
  </si>
  <si>
    <t>SRNNONPOT2</t>
  </si>
  <si>
    <t>Basis of agreement is the supply of raw water from the surface reservoir.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</si>
</sst>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0"/>
    <numFmt numFmtId="165" formatCode="0.0000"/>
    <numFmt numFmtId="166" formatCode="0.000000"/>
    <numFmt numFmtId="167" formatCode="_-* #,##0_-;\-* #,##0_-;_-* &quot;-&quot;??_-;_-@_-"/>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0"/>
      <color rgb="FFFF0000"/>
      <name val="Arial"/>
      <family val="2"/>
    </font>
    <font>
      <sz val="11"/>
      <color theme="1"/>
      <name val="Arial"/>
      <family val="2"/>
    </font>
    <font>
      <sz val="14"/>
      <color rgb="FF002060"/>
      <name val="Arial Rounded MT Bold"/>
      <family val="2"/>
    </font>
    <font>
      <sz val="11"/>
      <color rgb="FFFFFFFF"/>
      <name val="Arial Rounded MT Bold"/>
      <family val="2"/>
    </font>
    <font>
      <vertAlign val="superscript"/>
      <sz val="11"/>
      <color rgb="FFFFFFFF"/>
      <name val="Arial Rounded MT Bold"/>
      <family val="2"/>
    </font>
    <font>
      <sz val="11"/>
      <color rgb="FF002664"/>
      <name val="Arial"/>
      <family val="2"/>
    </font>
    <font>
      <sz val="11"/>
      <name val="Arial"/>
      <family val="2"/>
    </font>
    <font>
      <sz val="11"/>
      <name val="Calibri"/>
      <family val="2"/>
      <scheme val="minor"/>
    </font>
    <font>
      <u/>
      <sz val="11"/>
      <color theme="1"/>
      <name val="Arial"/>
      <family val="2"/>
    </font>
    <font>
      <sz val="11"/>
      <color theme="0"/>
      <name val="Arial Rounded MT Bold"/>
      <family val="2"/>
    </font>
    <font>
      <sz val="12"/>
      <color theme="0"/>
      <name val="Arial Rounded MT Bold"/>
      <family val="2"/>
    </font>
    <font>
      <sz val="12"/>
      <color theme="1"/>
      <name val="Calibri"/>
      <family val="2"/>
      <scheme val="minor"/>
    </font>
    <font>
      <sz val="10"/>
      <color theme="0"/>
      <name val="Arial Rounded MT Bold"/>
      <family val="2"/>
    </font>
    <font>
      <sz val="16"/>
      <color rgb="FF002060"/>
      <name val="Arial Rounded MT Bold"/>
      <family val="2"/>
    </font>
    <font>
      <vertAlign val="superscript"/>
      <sz val="11"/>
      <name val="Arial"/>
      <family val="2"/>
    </font>
    <font>
      <sz val="11"/>
      <color rgb="FFFF000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rgb="FF002664"/>
        <bgColor indexed="64"/>
      </patternFill>
    </fill>
    <fill>
      <patternFill patternType="solid">
        <fgColor rgb="FFCCECFF"/>
        <bgColor indexed="64"/>
      </patternFill>
    </fill>
    <fill>
      <patternFill patternType="solid">
        <fgColor rgb="FFFFC000"/>
        <bgColor indexed="64"/>
      </patternFill>
    </fill>
    <fill>
      <patternFill patternType="solid">
        <fgColor rgb="FF002060"/>
        <bgColor indexed="64"/>
      </patternFill>
    </fill>
  </fills>
  <borders count="50">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style="thin">
        <color indexed="64"/>
      </left>
      <right/>
      <top/>
      <bottom/>
      <diagonal/>
    </border>
    <border>
      <left/>
      <right style="thin">
        <color indexed="64"/>
      </right>
      <top/>
      <bottom/>
      <diagonal/>
    </border>
    <border>
      <left/>
      <right style="thin">
        <color theme="0"/>
      </right>
      <top/>
      <bottom/>
      <diagonal/>
    </border>
    <border>
      <left style="thin">
        <color theme="0"/>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theme="0"/>
      </left>
      <right/>
      <top style="medium">
        <color theme="0"/>
      </top>
      <bottom style="medium">
        <color theme="0"/>
      </bottom>
      <diagonal/>
    </border>
    <border>
      <left style="thin">
        <color rgb="FFFFFFCC"/>
      </left>
      <right style="thin">
        <color rgb="FFFFFFCC"/>
      </right>
      <top style="thin">
        <color rgb="FFFFFFCC"/>
      </top>
      <bottom style="thin">
        <color rgb="FFFFFFCC"/>
      </bottom>
      <diagonal/>
    </border>
    <border>
      <left/>
      <right/>
      <top style="medium">
        <color rgb="FFFFFFFF"/>
      </top>
      <bottom/>
      <diagonal/>
    </border>
    <border>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right/>
      <top/>
      <bottom style="thin">
        <color theme="0"/>
      </bottom>
      <diagonal/>
    </border>
    <border>
      <left style="thin">
        <color theme="0"/>
      </left>
      <right/>
      <top style="thin">
        <color indexed="64"/>
      </top>
      <bottom/>
      <diagonal/>
    </border>
    <border>
      <left style="thin">
        <color theme="0"/>
      </left>
      <right style="thin">
        <color theme="0"/>
      </right>
      <top style="thin">
        <color indexed="64"/>
      </top>
      <bottom/>
      <diagonal/>
    </border>
    <border>
      <left/>
      <right/>
      <top style="thin">
        <color theme="0"/>
      </top>
      <bottom/>
      <diagonal/>
    </border>
  </borders>
  <cellStyleXfs count="2">
    <xf numFmtId="0" fontId="0" fillId="0" borderId="0"/>
    <xf numFmtId="43" fontId="1" fillId="0" borderId="0" applyFont="0" applyFill="0" applyBorder="0" applyAlignment="0" applyProtection="0"/>
  </cellStyleXfs>
  <cellXfs count="139">
    <xf numFmtId="0" fontId="0" fillId="0" borderId="0" xfId="0"/>
    <xf numFmtId="43" fontId="3" fillId="0" borderId="0" xfId="1" applyFont="1" applyFill="1" applyAlignment="1">
      <alignment horizontal="left"/>
    </xf>
    <xf numFmtId="0" fontId="4" fillId="0" borderId="0" xfId="0" applyFont="1"/>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6" xfId="0" applyFont="1" applyFill="1" applyBorder="1" applyAlignment="1">
      <alignment horizontal="center" vertical="center" wrapText="1"/>
    </xf>
    <xf numFmtId="0" fontId="8" fillId="3" borderId="8" xfId="0" applyFont="1" applyFill="1" applyBorder="1" applyAlignment="1">
      <alignment vertical="center" wrapText="1"/>
    </xf>
    <xf numFmtId="164" fontId="8" fillId="3" borderId="9" xfId="0" applyNumberFormat="1" applyFont="1" applyFill="1" applyBorder="1" applyAlignment="1">
      <alignment horizontal="center" vertical="center" wrapText="1"/>
    </xf>
    <xf numFmtId="0" fontId="9"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17" xfId="0" applyFont="1" applyFill="1" applyBorder="1" applyAlignment="1">
      <alignment horizontal="left" vertical="top" wrapText="1"/>
    </xf>
    <xf numFmtId="0" fontId="4" fillId="0" borderId="0" xfId="0" applyFont="1" applyBorder="1"/>
    <xf numFmtId="0" fontId="10" fillId="0" borderId="0" xfId="0" applyFont="1" applyFill="1" applyBorder="1" applyAlignment="1">
      <alignment vertical="top"/>
    </xf>
    <xf numFmtId="0" fontId="11" fillId="0" borderId="0" xfId="0" applyFont="1"/>
    <xf numFmtId="0" fontId="12" fillId="5" borderId="18" xfId="0" applyFont="1" applyFill="1" applyBorder="1" applyAlignment="1">
      <alignment horizontal="center" vertical="top"/>
    </xf>
    <xf numFmtId="0" fontId="12" fillId="5" borderId="19" xfId="0" applyFont="1" applyFill="1" applyBorder="1" applyAlignment="1">
      <alignment horizontal="center" vertical="top"/>
    </xf>
    <xf numFmtId="0" fontId="9" fillId="4" borderId="20" xfId="0" applyFont="1" applyFill="1" applyBorder="1" applyAlignment="1">
      <alignment horizontal="left" vertical="top" wrapText="1"/>
    </xf>
    <xf numFmtId="0" fontId="10" fillId="4" borderId="21" xfId="0" applyFont="1" applyFill="1" applyBorder="1" applyAlignment="1">
      <alignment horizontal="left" vertical="top" wrapText="1"/>
    </xf>
    <xf numFmtId="0" fontId="10" fillId="4"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3" xfId="0" applyFont="1" applyFill="1" applyBorder="1" applyAlignment="1">
      <alignment horizontal="center" vertical="top" wrapText="1"/>
    </xf>
    <xf numFmtId="0" fontId="10" fillId="4" borderId="2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25" xfId="0" applyFont="1" applyFill="1" applyBorder="1" applyAlignment="1">
      <alignment horizontal="left" vertical="top" wrapText="1"/>
    </xf>
    <xf numFmtId="0" fontId="8" fillId="3" borderId="26" xfId="0" applyFont="1" applyFill="1" applyBorder="1" applyAlignment="1">
      <alignment vertical="center" wrapText="1"/>
    </xf>
    <xf numFmtId="2" fontId="8" fillId="3" borderId="27" xfId="0" applyNumberFormat="1" applyFont="1" applyFill="1" applyBorder="1" applyAlignment="1">
      <alignment horizontal="center" vertical="center" wrapText="1"/>
    </xf>
    <xf numFmtId="0" fontId="10" fillId="4" borderId="28" xfId="0" applyFont="1" applyFill="1" applyBorder="1" applyAlignment="1">
      <alignment horizontal="left" vertical="top" wrapText="1"/>
    </xf>
    <xf numFmtId="0" fontId="10" fillId="4" borderId="29" xfId="0" applyFont="1" applyFill="1" applyBorder="1" applyAlignment="1">
      <alignment horizontal="left" vertical="top" wrapText="1"/>
    </xf>
    <xf numFmtId="0" fontId="10" fillId="4" borderId="30" xfId="0" applyFont="1" applyFill="1" applyBorder="1" applyAlignment="1">
      <alignment horizontal="left" vertical="top" wrapText="1"/>
    </xf>
    <xf numFmtId="0" fontId="12" fillId="5" borderId="31" xfId="0" applyFont="1" applyFill="1" applyBorder="1" applyAlignment="1">
      <alignment horizontal="left" vertical="top" wrapText="1"/>
    </xf>
    <xf numFmtId="0" fontId="12" fillId="5" borderId="31" xfId="0" applyFont="1" applyFill="1" applyBorder="1" applyAlignment="1">
      <alignment horizontal="center" vertical="top" wrapText="1"/>
    </xf>
    <xf numFmtId="164" fontId="8" fillId="3" borderId="27" xfId="0" applyNumberFormat="1" applyFont="1" applyFill="1" applyBorder="1" applyAlignment="1">
      <alignment horizontal="center" vertical="center" wrapText="1"/>
    </xf>
    <xf numFmtId="0" fontId="12" fillId="5" borderId="32" xfId="0" applyFont="1" applyFill="1" applyBorder="1" applyAlignment="1">
      <alignment horizontal="left" vertical="top" wrapText="1"/>
    </xf>
    <xf numFmtId="0" fontId="12" fillId="5" borderId="32" xfId="0" applyFont="1" applyFill="1" applyBorder="1" applyAlignment="1">
      <alignment horizontal="center" vertical="top"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3" borderId="0" xfId="0" applyFont="1" applyFill="1" applyBorder="1" applyAlignment="1">
      <alignment vertical="center" wrapText="1"/>
    </xf>
    <xf numFmtId="2" fontId="8" fillId="3" borderId="0" xfId="0" applyNumberFormat="1" applyFont="1" applyFill="1" applyBorder="1" applyAlignment="1">
      <alignment horizontal="center" vertical="center" wrapText="1"/>
    </xf>
    <xf numFmtId="0" fontId="8" fillId="3" borderId="0" xfId="0" quotePrefix="1" applyFont="1" applyFill="1" applyBorder="1" applyAlignment="1">
      <alignment vertical="center" wrapText="1"/>
    </xf>
    <xf numFmtId="164" fontId="8" fillId="3" borderId="0" xfId="0" applyNumberFormat="1" applyFont="1" applyFill="1" applyBorder="1" applyAlignment="1">
      <alignment horizontal="center" vertical="center" wrapText="1"/>
    </xf>
    <xf numFmtId="0" fontId="0" fillId="0" borderId="0" xfId="0" applyFill="1"/>
    <xf numFmtId="0" fontId="9" fillId="0" borderId="0" xfId="0" applyFont="1" applyFill="1" applyBorder="1" applyAlignment="1">
      <alignment horizontal="left" vertical="top" wrapText="1"/>
    </xf>
    <xf numFmtId="0" fontId="13" fillId="5" borderId="27" xfId="0" applyFont="1" applyFill="1" applyBorder="1" applyAlignment="1">
      <alignment horizontal="center" vertical="top"/>
    </xf>
    <xf numFmtId="0" fontId="14" fillId="0" borderId="0" xfId="0" applyFont="1" applyBorder="1" applyAlignment="1">
      <alignment horizontal="center" vertical="top"/>
    </xf>
    <xf numFmtId="0" fontId="14" fillId="0" borderId="0" xfId="0" applyFont="1" applyAlignment="1"/>
    <xf numFmtId="0" fontId="15" fillId="5" borderId="31" xfId="0" applyFont="1" applyFill="1" applyBorder="1" applyAlignment="1">
      <alignment horizontal="left" vertical="top" wrapText="1"/>
    </xf>
    <xf numFmtId="0" fontId="6" fillId="2" borderId="33" xfId="0" applyFont="1" applyFill="1" applyBorder="1" applyAlignment="1">
      <alignment horizontal="center" vertical="center" wrapText="1"/>
    </xf>
    <xf numFmtId="2" fontId="8" fillId="3" borderId="9" xfId="0" applyNumberFormat="1" applyFont="1" applyFill="1" applyBorder="1" applyAlignment="1">
      <alignment horizontal="center" vertical="center" wrapText="1"/>
    </xf>
    <xf numFmtId="0" fontId="4" fillId="0" borderId="0" xfId="0" applyFont="1" applyFill="1" applyBorder="1"/>
    <xf numFmtId="0" fontId="6" fillId="2" borderId="3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9" fillId="3" borderId="8" xfId="0" applyFont="1" applyFill="1" applyBorder="1" applyAlignment="1">
      <alignment vertical="center" wrapText="1"/>
    </xf>
    <xf numFmtId="165" fontId="8" fillId="3" borderId="9" xfId="0" applyNumberFormat="1" applyFont="1" applyFill="1" applyBorder="1" applyAlignment="1">
      <alignment horizontal="center" vertical="center" wrapText="1"/>
    </xf>
    <xf numFmtId="0" fontId="9" fillId="3" borderId="34" xfId="0" applyFont="1" applyFill="1" applyBorder="1" applyAlignment="1">
      <alignment vertical="center" wrapText="1"/>
    </xf>
    <xf numFmtId="2" fontId="8" fillId="3" borderId="35" xfId="0" applyNumberFormat="1" applyFont="1" applyFill="1" applyBorder="1" applyAlignment="1">
      <alignment horizontal="center" vertical="center" wrapText="1"/>
    </xf>
    <xf numFmtId="0" fontId="15" fillId="5" borderId="36"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166" fontId="0" fillId="0" borderId="0" xfId="0" applyNumberFormat="1"/>
    <xf numFmtId="0" fontId="0" fillId="0" borderId="0" xfId="0" applyAlignment="1">
      <alignment horizontal="center"/>
    </xf>
    <xf numFmtId="0" fontId="2" fillId="0" borderId="0" xfId="0" applyFont="1"/>
    <xf numFmtId="166" fontId="4" fillId="0" borderId="0" xfId="0" applyNumberFormat="1" applyFont="1"/>
    <xf numFmtId="0" fontId="4" fillId="0" borderId="0" xfId="0" applyFont="1" applyAlignment="1">
      <alignment horizontal="center"/>
    </xf>
    <xf numFmtId="0" fontId="18" fillId="0" borderId="0" xfId="0" applyFont="1"/>
    <xf numFmtId="0" fontId="4" fillId="0" borderId="37" xfId="0" applyFont="1" applyBorder="1"/>
    <xf numFmtId="0" fontId="12" fillId="5" borderId="18" xfId="0" applyFont="1" applyFill="1" applyBorder="1" applyAlignment="1">
      <alignment horizontal="left" vertical="top"/>
    </xf>
    <xf numFmtId="0" fontId="15" fillId="5" borderId="38" xfId="0" applyFont="1" applyFill="1" applyBorder="1" applyAlignment="1">
      <alignment horizontal="center" vertical="top"/>
    </xf>
    <xf numFmtId="166" fontId="15" fillId="5" borderId="38" xfId="0" applyNumberFormat="1" applyFont="1" applyFill="1" applyBorder="1" applyAlignment="1">
      <alignment horizontal="center" vertical="top"/>
    </xf>
    <xf numFmtId="0" fontId="15" fillId="5" borderId="19" xfId="0" applyFont="1" applyFill="1" applyBorder="1" applyAlignment="1">
      <alignment horizontal="center" vertical="top"/>
    </xf>
    <xf numFmtId="0" fontId="0" fillId="0" borderId="0" xfId="0" applyBorder="1"/>
    <xf numFmtId="0" fontId="0" fillId="0" borderId="0" xfId="0" applyFont="1"/>
    <xf numFmtId="166" fontId="12" fillId="5" borderId="31" xfId="0" applyNumberFormat="1" applyFont="1" applyFill="1" applyBorder="1" applyAlignment="1">
      <alignment horizontal="center" vertical="top" wrapText="1"/>
    </xf>
    <xf numFmtId="0" fontId="8" fillId="3" borderId="27" xfId="0" applyFont="1" applyFill="1" applyBorder="1" applyAlignment="1">
      <alignment vertical="center" wrapText="1"/>
    </xf>
    <xf numFmtId="0" fontId="8" fillId="3" borderId="39" xfId="0" applyFont="1" applyFill="1" applyBorder="1" applyAlignment="1">
      <alignment vertical="center" wrapText="1"/>
    </xf>
    <xf numFmtId="166" fontId="8" fillId="3" borderId="32" xfId="0" applyNumberFormat="1" applyFont="1" applyFill="1" applyBorder="1" applyAlignment="1">
      <alignment horizontal="center" vertical="center" wrapText="1"/>
    </xf>
    <xf numFmtId="2" fontId="8" fillId="3" borderId="26" xfId="0" applyNumberFormat="1" applyFont="1" applyFill="1" applyBorder="1" applyAlignment="1">
      <alignment horizontal="center" vertical="center" wrapText="1"/>
    </xf>
    <xf numFmtId="0" fontId="8" fillId="3" borderId="18" xfId="0" applyFont="1" applyFill="1" applyBorder="1" applyAlignment="1">
      <alignment vertical="center" wrapText="1"/>
    </xf>
    <xf numFmtId="166" fontId="8" fillId="3" borderId="40" xfId="0" applyNumberFormat="1" applyFont="1" applyFill="1" applyBorder="1" applyAlignment="1">
      <alignment horizontal="center" vertical="center" wrapText="1"/>
    </xf>
    <xf numFmtId="0" fontId="8" fillId="3" borderId="41" xfId="0" applyFont="1" applyFill="1" applyBorder="1" applyAlignment="1">
      <alignment vertical="center" wrapText="1"/>
    </xf>
    <xf numFmtId="2" fontId="8" fillId="3" borderId="32" xfId="0" applyNumberFormat="1" applyFont="1" applyFill="1" applyBorder="1" applyAlignment="1">
      <alignment horizontal="center" vertical="center" wrapText="1"/>
    </xf>
    <xf numFmtId="2" fontId="8" fillId="3" borderId="40" xfId="0" applyNumberFormat="1" applyFont="1" applyFill="1" applyBorder="1" applyAlignment="1">
      <alignment horizontal="center" vertical="center" wrapText="1"/>
    </xf>
    <xf numFmtId="2" fontId="8" fillId="3" borderId="19" xfId="0" applyNumberFormat="1" applyFont="1" applyFill="1" applyBorder="1" applyAlignment="1">
      <alignment horizontal="center" vertical="center" wrapText="1"/>
    </xf>
    <xf numFmtId="2" fontId="8" fillId="3" borderId="42" xfId="0" applyNumberFormat="1" applyFont="1" applyFill="1" applyBorder="1" applyAlignment="1">
      <alignment horizontal="center" vertical="center" wrapText="1"/>
    </xf>
    <xf numFmtId="2" fontId="8" fillId="3" borderId="43" xfId="0" applyNumberFormat="1" applyFont="1" applyFill="1" applyBorder="1" applyAlignment="1">
      <alignment horizontal="center" vertical="center" wrapText="1"/>
    </xf>
    <xf numFmtId="2" fontId="8" fillId="3" borderId="31" xfId="0" applyNumberFormat="1" applyFont="1" applyFill="1" applyBorder="1" applyAlignment="1">
      <alignment horizontal="center" vertical="center" wrapText="1"/>
    </xf>
    <xf numFmtId="0" fontId="8" fillId="3" borderId="23" xfId="0" applyFont="1" applyFill="1" applyBorder="1" applyAlignment="1">
      <alignment vertical="center" wrapText="1"/>
    </xf>
    <xf numFmtId="0" fontId="8" fillId="3" borderId="44" xfId="0" applyFont="1" applyFill="1" applyBorder="1" applyAlignment="1">
      <alignment vertical="center" wrapText="1"/>
    </xf>
    <xf numFmtId="2" fontId="8" fillId="3" borderId="45" xfId="0" applyNumberFormat="1" applyFont="1" applyFill="1" applyBorder="1" applyAlignment="1">
      <alignment horizontal="center" vertical="center" wrapText="1"/>
    </xf>
    <xf numFmtId="0" fontId="0" fillId="0" borderId="0" xfId="0" applyBorder="1" applyAlignment="1">
      <alignment horizontal="left" vertical="top" wrapText="1"/>
    </xf>
    <xf numFmtId="166" fontId="12" fillId="5" borderId="23" xfId="0" applyNumberFormat="1" applyFont="1" applyFill="1" applyBorder="1" applyAlignment="1">
      <alignment horizontal="center" vertical="top" wrapText="1"/>
    </xf>
    <xf numFmtId="0" fontId="4" fillId="4" borderId="20" xfId="0" applyFont="1" applyFill="1" applyBorder="1" applyAlignment="1">
      <alignment horizontal="lef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0" fillId="0" borderId="46" xfId="0" applyBorder="1"/>
    <xf numFmtId="0" fontId="8" fillId="3" borderId="47" xfId="0" applyFont="1" applyFill="1" applyBorder="1" applyAlignment="1">
      <alignment vertical="center" wrapText="1"/>
    </xf>
    <xf numFmtId="166" fontId="8" fillId="3" borderId="47" xfId="0" applyNumberFormat="1" applyFont="1" applyFill="1" applyBorder="1" applyAlignment="1">
      <alignment vertical="center" wrapText="1"/>
    </xf>
    <xf numFmtId="0" fontId="8" fillId="3" borderId="48" xfId="0" applyFont="1" applyFill="1" applyBorder="1" applyAlignment="1">
      <alignment horizontal="center" vertical="center" wrapText="1"/>
    </xf>
    <xf numFmtId="0" fontId="0" fillId="4" borderId="24" xfId="0" applyFill="1" applyBorder="1" applyAlignment="1">
      <alignment horizontal="left" vertical="top" wrapText="1"/>
    </xf>
    <xf numFmtId="0" fontId="0" fillId="4" borderId="0" xfId="0" applyFill="1" applyBorder="1" applyAlignment="1">
      <alignment horizontal="left" vertical="top" wrapText="1"/>
    </xf>
    <xf numFmtId="0" fontId="0" fillId="4" borderId="25" xfId="0" applyFill="1" applyBorder="1" applyAlignment="1">
      <alignment horizontal="left" vertical="top" wrapText="1"/>
    </xf>
    <xf numFmtId="167" fontId="8" fillId="3" borderId="27" xfId="1" applyNumberFormat="1" applyFont="1" applyFill="1" applyBorder="1" applyAlignment="1">
      <alignment vertical="top"/>
    </xf>
    <xf numFmtId="0" fontId="8" fillId="3" borderId="32" xfId="0" applyFont="1" applyFill="1" applyBorder="1" applyAlignment="1">
      <alignment horizontal="center" vertical="center" wrapText="1"/>
    </xf>
    <xf numFmtId="0" fontId="8" fillId="3" borderId="40" xfId="0" applyFont="1" applyFill="1" applyBorder="1" applyAlignment="1">
      <alignment vertical="center" wrapText="1"/>
    </xf>
    <xf numFmtId="165" fontId="8" fillId="3" borderId="32" xfId="0" applyNumberFormat="1" applyFont="1" applyFill="1" applyBorder="1" applyAlignment="1">
      <alignment horizontal="center" vertical="center" wrapText="1"/>
    </xf>
    <xf numFmtId="165" fontId="8" fillId="3" borderId="23" xfId="0" applyNumberFormat="1"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19" fillId="0" borderId="46" xfId="0" applyFont="1" applyBorder="1" applyAlignment="1">
      <alignment vertical="center" wrapText="1"/>
    </xf>
    <xf numFmtId="0" fontId="19" fillId="0" borderId="0" xfId="0" applyFont="1" applyBorder="1" applyAlignment="1">
      <alignment vertical="center" wrapText="1"/>
    </xf>
    <xf numFmtId="166" fontId="19" fillId="0" borderId="0" xfId="0" applyNumberFormat="1"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166" fontId="20" fillId="0" borderId="0" xfId="0" applyNumberFormat="1" applyFont="1" applyBorder="1" applyAlignment="1">
      <alignment vertical="center" wrapText="1"/>
    </xf>
    <xf numFmtId="0" fontId="20" fillId="0" borderId="0" xfId="0" applyFont="1" applyBorder="1" applyAlignment="1">
      <alignment horizontal="center" vertical="center" wrapText="1"/>
    </xf>
    <xf numFmtId="166" fontId="0" fillId="0" borderId="49" xfId="0" applyNumberFormat="1" applyBorder="1"/>
    <xf numFmtId="0" fontId="0" fillId="4" borderId="28" xfId="0" applyFill="1" applyBorder="1" applyAlignment="1">
      <alignment horizontal="left" vertical="top" wrapText="1"/>
    </xf>
    <xf numFmtId="0" fontId="0" fillId="4" borderId="29" xfId="0" applyFill="1" applyBorder="1" applyAlignment="1">
      <alignment horizontal="left" vertical="top" wrapText="1"/>
    </xf>
    <xf numFmtId="0" fontId="0" fillId="4" borderId="30" xfId="0" applyFill="1" applyBorder="1" applyAlignment="1">
      <alignment horizontal="left" vertical="top" wrapText="1"/>
    </xf>
    <xf numFmtId="0" fontId="18" fillId="0" borderId="0" xfId="0" applyFont="1" applyBorder="1"/>
    <xf numFmtId="0" fontId="0" fillId="0" borderId="0" xfId="0" applyFont="1" applyBorder="1"/>
  </cellXfs>
  <cellStyles count="2">
    <cellStyle name="Comm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SHARED-WOR2-A/Data/Regulation%20Team/ECONOMIC%20&amp;%20REGULATION/Tariff/Principal%20Statement/22_23%20Charges%20Approval/Charges%20Setting/Charges%20Setting%2022_23_v1.7_option3_TE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S LOG"/>
      <sheetName val="CMs &gt;"/>
      <sheetName val="HH CM"/>
      <sheetName val="NHH CM"/>
      <sheetName val="WHOLESALE &gt;"/>
      <sheetName val="Inputs"/>
      <sheetName val="W Revenue "/>
      <sheetName val="W WR Charges "/>
      <sheetName val="W WN+ Charges"/>
      <sheetName val="W BIO Charges"/>
      <sheetName val="W WWN+ Charges"/>
      <sheetName val="HH bill impacts"/>
      <sheetName val="NHH bill impacts"/>
      <sheetName val="W Schedule"/>
      <sheetName val="WS - water"/>
      <sheetName val="WS - water (unmeasured)"/>
      <sheetName val="WS - sewerage"/>
      <sheetName val="WS - sewerage (unmeasured)"/>
      <sheetName val="WS - TE"/>
      <sheetName val="Special Agreements"/>
      <sheetName val="HH RETAIL &gt;"/>
      <sheetName val="R Revenue"/>
      <sheetName val="R Charges"/>
      <sheetName val="R Calculations"/>
      <sheetName val="SEW JB impacts"/>
      <sheetName val="R Schedule"/>
      <sheetName val="Average bills template"/>
      <sheetName val="Website"/>
      <sheetName val="MISC &gt;"/>
      <sheetName val="Essentials"/>
      <sheetName val="Infra Chgs"/>
    </sheetNames>
    <sheetDataSet>
      <sheetData sheetId="0"/>
      <sheetData sheetId="1"/>
      <sheetData sheetId="2"/>
      <sheetData sheetId="3"/>
      <sheetData sheetId="4"/>
      <sheetData sheetId="5"/>
      <sheetData sheetId="6"/>
      <sheetData sheetId="7">
        <row r="39">
          <cell r="E39">
            <v>0.17199999999999999</v>
          </cell>
        </row>
        <row r="49">
          <cell r="E49">
            <v>2.7278238787929326E-2</v>
          </cell>
        </row>
        <row r="50">
          <cell r="E50">
            <v>28539.629303793805</v>
          </cell>
        </row>
        <row r="51">
          <cell r="E51">
            <v>3.6071001446722414E-2</v>
          </cell>
        </row>
      </sheetData>
      <sheetData sheetId="8">
        <row r="39">
          <cell r="E39">
            <v>1.262</v>
          </cell>
        </row>
        <row r="49">
          <cell r="E49">
            <v>0.19702176121207066</v>
          </cell>
        </row>
        <row r="50">
          <cell r="E50">
            <v>206132.37069620617</v>
          </cell>
        </row>
        <row r="51">
          <cell r="E51">
            <v>0.26052899855327755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44"/>
  <sheetViews>
    <sheetView zoomScaleNormal="100" workbookViewId="0">
      <selection activeCell="F18" sqref="F18"/>
    </sheetView>
  </sheetViews>
  <sheetFormatPr defaultColWidth="9.140625" defaultRowHeight="14.25" x14ac:dyDescent="0.2"/>
  <cols>
    <col min="1" max="1" width="4.140625" style="2" customWidth="1"/>
    <col min="2" max="2" width="65.140625" style="2" customWidth="1"/>
    <col min="3" max="10" width="18.5703125" style="2" customWidth="1"/>
    <col min="11" max="16384" width="9.140625" style="2"/>
  </cols>
  <sheetData>
    <row r="1" spans="2:8" ht="15" thickBot="1" x14ac:dyDescent="0.25">
      <c r="B1" s="1"/>
    </row>
    <row r="2" spans="2:8" ht="18.75" thickBot="1" x14ac:dyDescent="0.25">
      <c r="B2" s="3" t="s">
        <v>0</v>
      </c>
      <c r="C2" s="4"/>
      <c r="D2" s="4"/>
      <c r="E2" s="4"/>
      <c r="F2" s="4"/>
      <c r="G2" s="4"/>
      <c r="H2" s="5"/>
    </row>
    <row r="3" spans="2:8" ht="18.75" thickBot="1" x14ac:dyDescent="0.25">
      <c r="B3" s="6"/>
      <c r="C3" s="7"/>
      <c r="D3" s="7"/>
      <c r="E3" s="7"/>
      <c r="F3" s="7"/>
      <c r="G3" s="7"/>
      <c r="H3" s="8"/>
    </row>
    <row r="4" spans="2:8" ht="15.75" customHeight="1" thickBot="1" x14ac:dyDescent="0.25">
      <c r="B4" s="9" t="s">
        <v>1</v>
      </c>
      <c r="C4" s="10"/>
      <c r="D4" s="10"/>
      <c r="E4" s="10"/>
      <c r="F4" s="10"/>
      <c r="G4" s="11"/>
    </row>
    <row r="5" spans="2:8" ht="16.5" thickBot="1" x14ac:dyDescent="0.25">
      <c r="B5" s="12" t="s">
        <v>2</v>
      </c>
      <c r="C5" s="13" t="s">
        <v>3</v>
      </c>
      <c r="D5" s="13" t="s">
        <v>4</v>
      </c>
      <c r="E5" s="13" t="s">
        <v>5</v>
      </c>
      <c r="F5" s="13" t="s">
        <v>6</v>
      </c>
      <c r="G5" s="13" t="s">
        <v>7</v>
      </c>
    </row>
    <row r="6" spans="2:8" x14ac:dyDescent="0.2">
      <c r="B6" s="14" t="s">
        <v>8</v>
      </c>
      <c r="C6" s="15">
        <v>1.4339999999999999</v>
      </c>
      <c r="D6" s="15">
        <v>1.4339999999999999</v>
      </c>
      <c r="E6" s="15">
        <v>1.4339999999999999</v>
      </c>
      <c r="F6" s="15">
        <v>1.4339999999999999</v>
      </c>
      <c r="G6" s="15">
        <v>1.4339999999999999</v>
      </c>
    </row>
    <row r="7" spans="2:8" x14ac:dyDescent="0.2">
      <c r="B7" s="14" t="s">
        <v>9</v>
      </c>
      <c r="C7" s="15">
        <v>1.516</v>
      </c>
      <c r="D7" s="15">
        <v>1.516</v>
      </c>
      <c r="E7" s="15">
        <v>1.516</v>
      </c>
      <c r="F7" s="15">
        <v>1.516</v>
      </c>
      <c r="G7" s="15">
        <v>1.516</v>
      </c>
    </row>
    <row r="8" spans="2:8" x14ac:dyDescent="0.2">
      <c r="B8" s="14" t="s">
        <v>10</v>
      </c>
      <c r="C8" s="15">
        <v>1.399</v>
      </c>
      <c r="D8" s="15">
        <v>1.399</v>
      </c>
      <c r="E8" s="15">
        <v>1.399</v>
      </c>
      <c r="F8" s="15">
        <v>1.399</v>
      </c>
      <c r="G8" s="15">
        <v>1.399</v>
      </c>
    </row>
    <row r="9" spans="2:8" x14ac:dyDescent="0.2">
      <c r="B9" s="14" t="s">
        <v>11</v>
      </c>
      <c r="C9" s="15">
        <v>1.321</v>
      </c>
      <c r="D9" s="15">
        <v>1.321</v>
      </c>
      <c r="E9" s="15">
        <v>1.321</v>
      </c>
      <c r="F9" s="15">
        <v>1.321</v>
      </c>
      <c r="G9" s="15">
        <v>1.321</v>
      </c>
    </row>
    <row r="10" spans="2:8" x14ac:dyDescent="0.2">
      <c r="B10" s="14" t="s">
        <v>12</v>
      </c>
      <c r="C10" s="15">
        <v>1.1629999999999998</v>
      </c>
      <c r="D10" s="15">
        <v>1.1629999999999998</v>
      </c>
      <c r="E10" s="15">
        <v>1.1629999999999998</v>
      </c>
      <c r="F10" s="15">
        <v>1.1629999999999998</v>
      </c>
      <c r="G10" s="15">
        <v>1.1629999999999998</v>
      </c>
    </row>
    <row r="11" spans="2:8" ht="15" thickBot="1" x14ac:dyDescent="0.25"/>
    <row r="12" spans="2:8" ht="14.25" customHeight="1" x14ac:dyDescent="0.2">
      <c r="B12" s="16" t="s">
        <v>13</v>
      </c>
      <c r="C12" s="17"/>
      <c r="D12" s="17"/>
      <c r="E12" s="18"/>
    </row>
    <row r="13" spans="2:8" ht="14.25" customHeight="1" x14ac:dyDescent="0.2">
      <c r="B13" s="19"/>
      <c r="C13" s="20"/>
      <c r="D13" s="20"/>
      <c r="E13" s="21"/>
    </row>
    <row r="14" spans="2:8" ht="14.25" customHeight="1" x14ac:dyDescent="0.2">
      <c r="B14" s="19"/>
      <c r="C14" s="20"/>
      <c r="D14" s="20"/>
      <c r="E14" s="21"/>
    </row>
    <row r="15" spans="2:8" ht="14.25" customHeight="1" x14ac:dyDescent="0.2">
      <c r="B15" s="19"/>
      <c r="C15" s="20"/>
      <c r="D15" s="20"/>
      <c r="E15" s="21"/>
    </row>
    <row r="16" spans="2:8" ht="14.25" customHeight="1" x14ac:dyDescent="0.2">
      <c r="B16" s="19"/>
      <c r="C16" s="20"/>
      <c r="D16" s="20"/>
      <c r="E16" s="21"/>
    </row>
    <row r="17" spans="2:5" ht="14.25" customHeight="1" x14ac:dyDescent="0.2">
      <c r="B17" s="19"/>
      <c r="C17" s="20"/>
      <c r="D17" s="20"/>
      <c r="E17" s="21"/>
    </row>
    <row r="18" spans="2:5" ht="14.25" customHeight="1" x14ac:dyDescent="0.2">
      <c r="B18" s="19"/>
      <c r="C18" s="20"/>
      <c r="D18" s="20"/>
      <c r="E18" s="21"/>
    </row>
    <row r="19" spans="2:5" ht="14.25" customHeight="1" x14ac:dyDescent="0.2">
      <c r="B19" s="19"/>
      <c r="C19" s="20"/>
      <c r="D19" s="20"/>
      <c r="E19" s="21"/>
    </row>
    <row r="20" spans="2:5" ht="14.25" customHeight="1" x14ac:dyDescent="0.2">
      <c r="B20" s="19"/>
      <c r="C20" s="20"/>
      <c r="D20" s="20"/>
      <c r="E20" s="21"/>
    </row>
    <row r="21" spans="2:5" ht="14.25" customHeight="1" x14ac:dyDescent="0.2">
      <c r="B21" s="19"/>
      <c r="C21" s="20"/>
      <c r="D21" s="20"/>
      <c r="E21" s="21"/>
    </row>
    <row r="22" spans="2:5" ht="14.25" customHeight="1" x14ac:dyDescent="0.2">
      <c r="B22" s="19"/>
      <c r="C22" s="20"/>
      <c r="D22" s="20"/>
      <c r="E22" s="21"/>
    </row>
    <row r="23" spans="2:5" ht="14.25" customHeight="1" x14ac:dyDescent="0.2">
      <c r="B23" s="19"/>
      <c r="C23" s="20"/>
      <c r="D23" s="20"/>
      <c r="E23" s="21"/>
    </row>
    <row r="24" spans="2:5" ht="14.25" customHeight="1" x14ac:dyDescent="0.2">
      <c r="B24" s="19"/>
      <c r="C24" s="20"/>
      <c r="D24" s="20"/>
      <c r="E24" s="21"/>
    </row>
    <row r="25" spans="2:5" ht="14.25" customHeight="1" x14ac:dyDescent="0.2">
      <c r="B25" s="19"/>
      <c r="C25" s="20"/>
      <c r="D25" s="20"/>
      <c r="E25" s="21"/>
    </row>
    <row r="26" spans="2:5" ht="14.25" customHeight="1" x14ac:dyDescent="0.2">
      <c r="B26" s="19"/>
      <c r="C26" s="20"/>
      <c r="D26" s="20"/>
      <c r="E26" s="21"/>
    </row>
    <row r="27" spans="2:5" ht="14.25" customHeight="1" x14ac:dyDescent="0.2">
      <c r="B27" s="19"/>
      <c r="C27" s="20"/>
      <c r="D27" s="20"/>
      <c r="E27" s="21"/>
    </row>
    <row r="28" spans="2:5" ht="14.25" customHeight="1" x14ac:dyDescent="0.2">
      <c r="B28" s="19"/>
      <c r="C28" s="20"/>
      <c r="D28" s="20"/>
      <c r="E28" s="21"/>
    </row>
    <row r="29" spans="2:5" ht="14.25" customHeight="1" x14ac:dyDescent="0.2">
      <c r="B29" s="19"/>
      <c r="C29" s="20"/>
      <c r="D29" s="20"/>
      <c r="E29" s="21"/>
    </row>
    <row r="30" spans="2:5" ht="14.25" customHeight="1" x14ac:dyDescent="0.2">
      <c r="B30" s="19"/>
      <c r="C30" s="20"/>
      <c r="D30" s="20"/>
      <c r="E30" s="21"/>
    </row>
    <row r="31" spans="2:5" ht="14.25" customHeight="1" x14ac:dyDescent="0.2">
      <c r="B31" s="19"/>
      <c r="C31" s="20"/>
      <c r="D31" s="20"/>
      <c r="E31" s="21"/>
    </row>
    <row r="32" spans="2:5" ht="14.25" customHeight="1" x14ac:dyDescent="0.2">
      <c r="B32" s="19"/>
      <c r="C32" s="20"/>
      <c r="D32" s="20"/>
      <c r="E32" s="21"/>
    </row>
    <row r="33" spans="1:6" ht="14.25" customHeight="1" x14ac:dyDescent="0.2">
      <c r="B33" s="19"/>
      <c r="C33" s="20"/>
      <c r="D33" s="20"/>
      <c r="E33" s="21"/>
    </row>
    <row r="34" spans="1:6" ht="14.25" customHeight="1" thickBot="1" x14ac:dyDescent="0.25">
      <c r="B34" s="22"/>
      <c r="C34" s="23"/>
      <c r="D34" s="23"/>
      <c r="E34" s="24"/>
    </row>
    <row r="35" spans="1:6" ht="14.25" customHeight="1" x14ac:dyDescent="0.2">
      <c r="A35" s="25"/>
      <c r="B35" s="26"/>
      <c r="C35" s="26"/>
      <c r="D35" s="26"/>
      <c r="E35" s="26"/>
      <c r="F35" s="25"/>
    </row>
    <row r="36" spans="1:6" ht="14.25" customHeight="1" x14ac:dyDescent="0.2">
      <c r="A36" s="25"/>
      <c r="B36" s="26"/>
      <c r="C36" s="26"/>
      <c r="D36" s="26"/>
      <c r="E36" s="26"/>
      <c r="F36" s="25"/>
    </row>
    <row r="37" spans="1:6" ht="14.25" customHeight="1" x14ac:dyDescent="0.2">
      <c r="A37" s="25"/>
      <c r="B37" s="26"/>
      <c r="C37" s="26"/>
      <c r="D37" s="26"/>
      <c r="E37" s="26"/>
      <c r="F37" s="25"/>
    </row>
    <row r="38" spans="1:6" ht="14.25" customHeight="1" x14ac:dyDescent="0.2">
      <c r="A38" s="25"/>
      <c r="B38" s="26"/>
      <c r="C38" s="26"/>
      <c r="D38" s="26"/>
      <c r="E38" s="26"/>
      <c r="F38" s="25"/>
    </row>
    <row r="39" spans="1:6" ht="14.25" customHeight="1" x14ac:dyDescent="0.2">
      <c r="A39" s="25"/>
      <c r="B39" s="26"/>
      <c r="C39" s="26"/>
      <c r="D39" s="26"/>
      <c r="E39" s="26"/>
      <c r="F39" s="25"/>
    </row>
    <row r="40" spans="1:6" ht="14.25" customHeight="1" x14ac:dyDescent="0.2">
      <c r="A40" s="25"/>
      <c r="B40" s="26"/>
      <c r="C40" s="26"/>
      <c r="D40" s="26"/>
      <c r="E40" s="26"/>
      <c r="F40" s="25"/>
    </row>
    <row r="41" spans="1:6" ht="14.25" customHeight="1" x14ac:dyDescent="0.2">
      <c r="A41" s="25"/>
      <c r="B41" s="26"/>
      <c r="C41" s="26"/>
      <c r="D41" s="26"/>
      <c r="E41" s="26"/>
      <c r="F41" s="25"/>
    </row>
    <row r="42" spans="1:6" ht="14.25" customHeight="1" x14ac:dyDescent="0.2">
      <c r="A42" s="25"/>
      <c r="B42" s="26"/>
      <c r="C42" s="26"/>
      <c r="D42" s="26"/>
      <c r="E42" s="26"/>
      <c r="F42" s="25"/>
    </row>
    <row r="43" spans="1:6" ht="15" customHeight="1" x14ac:dyDescent="0.2">
      <c r="A43" s="25"/>
      <c r="B43" s="26"/>
      <c r="C43" s="26"/>
      <c r="D43" s="26"/>
      <c r="E43" s="26"/>
      <c r="F43" s="25"/>
    </row>
    <row r="44" spans="1:6" x14ac:dyDescent="0.2">
      <c r="A44" s="25"/>
      <c r="B44" s="25"/>
      <c r="C44" s="25"/>
      <c r="D44" s="25"/>
      <c r="E44" s="25"/>
      <c r="F44" s="25"/>
    </row>
  </sheetData>
  <mergeCells count="3">
    <mergeCell ref="B2:H2"/>
    <mergeCell ref="B4:G4"/>
    <mergeCell ref="B12:E34"/>
  </mergeCells>
  <pageMargins left="0.7" right="0.7" top="0.75" bottom="0.75" header="0.3" footer="0.3"/>
  <pageSetup paperSize="8"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12"/>
  <sheetViews>
    <sheetView zoomScale="110" zoomScaleNormal="110" workbookViewId="0">
      <selection activeCell="D14" sqref="D14"/>
    </sheetView>
  </sheetViews>
  <sheetFormatPr defaultColWidth="9.140625" defaultRowHeight="14.25" x14ac:dyDescent="0.2"/>
  <cols>
    <col min="1" max="1" width="4.140625" style="2" customWidth="1"/>
    <col min="2" max="2" width="65.140625" style="2" customWidth="1"/>
    <col min="3" max="9" width="18.5703125" style="2" customWidth="1"/>
    <col min="10" max="10" width="9.85546875" style="2" customWidth="1"/>
    <col min="11" max="11" width="65.140625" style="2" customWidth="1"/>
    <col min="12" max="18" width="18.28515625" style="2" customWidth="1"/>
    <col min="19" max="19" width="9.140625" style="2"/>
    <col min="20" max="20" width="65.140625" style="2" customWidth="1"/>
    <col min="21" max="27" width="18.28515625" style="2" customWidth="1"/>
    <col min="28" max="16384" width="9.140625" style="2"/>
  </cols>
  <sheetData>
    <row r="1" spans="2:10" ht="15" thickBot="1" x14ac:dyDescent="0.25">
      <c r="B1" s="1"/>
      <c r="J1" s="27"/>
    </row>
    <row r="2" spans="2:10" ht="18.75" thickBot="1" x14ac:dyDescent="0.25">
      <c r="B2" s="3" t="s">
        <v>14</v>
      </c>
      <c r="C2" s="4"/>
      <c r="D2" s="4"/>
      <c r="E2" s="4"/>
      <c r="F2" s="4"/>
      <c r="G2" s="4"/>
      <c r="H2" s="5"/>
    </row>
    <row r="4" spans="2:10" x14ac:dyDescent="0.2">
      <c r="B4" s="28" t="s">
        <v>15</v>
      </c>
      <c r="C4" s="29"/>
      <c r="E4" s="30" t="s">
        <v>16</v>
      </c>
      <c r="F4" s="31"/>
      <c r="G4" s="31"/>
      <c r="H4" s="32"/>
    </row>
    <row r="5" spans="2:10" x14ac:dyDescent="0.2">
      <c r="B5" s="33" t="s">
        <v>17</v>
      </c>
      <c r="C5" s="34" t="s">
        <v>18</v>
      </c>
      <c r="E5" s="35"/>
      <c r="F5" s="36"/>
      <c r="G5" s="36"/>
      <c r="H5" s="37"/>
    </row>
    <row r="6" spans="2:10" x14ac:dyDescent="0.2">
      <c r="B6" s="38" t="s">
        <v>19</v>
      </c>
      <c r="C6" s="39">
        <v>55.93</v>
      </c>
      <c r="E6" s="35"/>
      <c r="F6" s="36"/>
      <c r="G6" s="36"/>
      <c r="H6" s="37"/>
    </row>
    <row r="7" spans="2:10" x14ac:dyDescent="0.2">
      <c r="B7" s="38" t="s">
        <v>20</v>
      </c>
      <c r="C7" s="39">
        <v>55.93</v>
      </c>
      <c r="E7" s="40"/>
      <c r="F7" s="41"/>
      <c r="G7" s="41"/>
      <c r="H7" s="42"/>
    </row>
    <row r="8" spans="2:10" x14ac:dyDescent="0.2">
      <c r="B8" s="43" t="s">
        <v>21</v>
      </c>
      <c r="C8" s="44" t="s">
        <v>22</v>
      </c>
    </row>
    <row r="9" spans="2:10" x14ac:dyDescent="0.2">
      <c r="B9" s="38" t="s">
        <v>23</v>
      </c>
      <c r="C9" s="45">
        <v>0.94699999999999995</v>
      </c>
    </row>
    <row r="10" spans="2:10" x14ac:dyDescent="0.2">
      <c r="B10" s="38" t="s">
        <v>24</v>
      </c>
      <c r="C10" s="45">
        <v>1.3830000000000002</v>
      </c>
    </row>
    <row r="11" spans="2:10" x14ac:dyDescent="0.2">
      <c r="B11" s="46" t="s">
        <v>25</v>
      </c>
      <c r="C11" s="47" t="s">
        <v>18</v>
      </c>
    </row>
    <row r="12" spans="2:10" x14ac:dyDescent="0.2">
      <c r="B12" s="38" t="s">
        <v>26</v>
      </c>
      <c r="C12" s="39">
        <v>5.74</v>
      </c>
    </row>
  </sheetData>
  <mergeCells count="2">
    <mergeCell ref="B2:H2"/>
    <mergeCell ref="E4:H7"/>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18"/>
  <sheetViews>
    <sheetView topLeftCell="A6" zoomScale="110" zoomScaleNormal="110" workbookViewId="0">
      <selection activeCell="D21" sqref="D21"/>
    </sheetView>
  </sheetViews>
  <sheetFormatPr defaultRowHeight="15" x14ac:dyDescent="0.25"/>
  <cols>
    <col min="1" max="1" width="4.140625" customWidth="1"/>
    <col min="2" max="2" width="76.7109375" bestFit="1" customWidth="1"/>
    <col min="3" max="6" width="25.140625" customWidth="1"/>
    <col min="7" max="10" width="16.7109375" customWidth="1"/>
  </cols>
  <sheetData>
    <row r="1" spans="2:11" ht="15.75" thickBot="1" x14ac:dyDescent="0.3">
      <c r="B1" s="1"/>
    </row>
    <row r="2" spans="2:11" ht="18.75" thickBot="1" x14ac:dyDescent="0.3">
      <c r="B2" s="3" t="s">
        <v>27</v>
      </c>
      <c r="C2" s="4"/>
      <c r="D2" s="4"/>
      <c r="E2" s="4"/>
      <c r="F2" s="4"/>
      <c r="G2" s="4"/>
      <c r="H2" s="5"/>
    </row>
    <row r="4" spans="2:11" ht="15" customHeight="1" thickBot="1" x14ac:dyDescent="0.3">
      <c r="B4" s="48" t="s">
        <v>28</v>
      </c>
      <c r="C4" s="48"/>
      <c r="D4" s="48"/>
      <c r="E4" s="48"/>
    </row>
    <row r="5" spans="2:11" ht="42" customHeight="1" x14ac:dyDescent="0.25">
      <c r="B5" s="49" t="s">
        <v>29</v>
      </c>
      <c r="C5" s="49" t="s">
        <v>30</v>
      </c>
      <c r="D5" s="49" t="s">
        <v>31</v>
      </c>
      <c r="E5" s="49" t="s">
        <v>32</v>
      </c>
      <c r="H5" s="16" t="s">
        <v>33</v>
      </c>
      <c r="I5" s="17"/>
      <c r="J5" s="17"/>
      <c r="K5" s="18"/>
    </row>
    <row r="6" spans="2:11" x14ac:dyDescent="0.25">
      <c r="B6" s="50" t="s">
        <v>34</v>
      </c>
      <c r="C6" s="51">
        <f t="shared" ref="C6:C12" si="0">D6+E6</f>
        <v>32.24</v>
      </c>
      <c r="D6" s="51">
        <v>10.75</v>
      </c>
      <c r="E6" s="51">
        <v>21.490000000000002</v>
      </c>
      <c r="H6" s="19"/>
      <c r="I6" s="20"/>
      <c r="J6" s="20"/>
      <c r="K6" s="21"/>
    </row>
    <row r="7" spans="2:11" x14ac:dyDescent="0.25">
      <c r="B7" s="50" t="s">
        <v>35</v>
      </c>
      <c r="C7" s="51">
        <f t="shared" si="0"/>
        <v>96.71</v>
      </c>
      <c r="D7" s="51">
        <v>10.75</v>
      </c>
      <c r="E7" s="51">
        <v>85.96</v>
      </c>
      <c r="H7" s="19"/>
      <c r="I7" s="20"/>
      <c r="J7" s="20"/>
      <c r="K7" s="21"/>
    </row>
    <row r="8" spans="2:11" x14ac:dyDescent="0.25">
      <c r="B8" s="50" t="s">
        <v>36</v>
      </c>
      <c r="C8" s="51">
        <f t="shared" si="0"/>
        <v>182.67</v>
      </c>
      <c r="D8" s="51">
        <v>10.75</v>
      </c>
      <c r="E8" s="51">
        <v>171.92</v>
      </c>
      <c r="H8" s="19"/>
      <c r="I8" s="20"/>
      <c r="J8" s="20"/>
      <c r="K8" s="21"/>
    </row>
    <row r="9" spans="2:11" x14ac:dyDescent="0.25">
      <c r="B9" s="50" t="s">
        <v>37</v>
      </c>
      <c r="C9" s="51">
        <f t="shared" si="0"/>
        <v>225.65</v>
      </c>
      <c r="D9" s="51">
        <v>10.75</v>
      </c>
      <c r="E9" s="51">
        <v>214.9</v>
      </c>
      <c r="H9" s="19"/>
      <c r="I9" s="20"/>
      <c r="J9" s="20"/>
      <c r="K9" s="21"/>
    </row>
    <row r="10" spans="2:11" x14ac:dyDescent="0.25">
      <c r="B10" s="50" t="s">
        <v>38</v>
      </c>
      <c r="C10" s="51">
        <f t="shared" si="0"/>
        <v>440.55</v>
      </c>
      <c r="D10" s="51">
        <v>10.75</v>
      </c>
      <c r="E10" s="51">
        <v>429.8</v>
      </c>
      <c r="H10" s="19"/>
      <c r="I10" s="20"/>
      <c r="J10" s="20"/>
      <c r="K10" s="21"/>
    </row>
    <row r="11" spans="2:11" x14ac:dyDescent="0.25">
      <c r="B11" s="50" t="s">
        <v>39</v>
      </c>
      <c r="C11" s="51">
        <f t="shared" si="0"/>
        <v>569.49</v>
      </c>
      <c r="D11" s="51">
        <v>10.75</v>
      </c>
      <c r="E11" s="51">
        <v>558.74</v>
      </c>
      <c r="H11" s="19"/>
      <c r="I11" s="20"/>
      <c r="J11" s="20"/>
      <c r="K11" s="21"/>
    </row>
    <row r="12" spans="2:11" x14ac:dyDescent="0.25">
      <c r="B12" s="50" t="s">
        <v>40</v>
      </c>
      <c r="C12" s="51">
        <f t="shared" si="0"/>
        <v>1429.09</v>
      </c>
      <c r="D12" s="51">
        <v>10.75</v>
      </c>
      <c r="E12" s="51">
        <v>1418.34</v>
      </c>
      <c r="H12" s="19"/>
      <c r="I12" s="20"/>
      <c r="J12" s="20"/>
      <c r="K12" s="21"/>
    </row>
    <row r="13" spans="2:11" x14ac:dyDescent="0.25">
      <c r="B13" s="48" t="s">
        <v>41</v>
      </c>
      <c r="C13" s="48"/>
      <c r="D13" s="48"/>
      <c r="E13" s="48"/>
      <c r="F13" s="48"/>
      <c r="H13" s="19"/>
      <c r="I13" s="20"/>
      <c r="J13" s="20"/>
      <c r="K13" s="21"/>
    </row>
    <row r="14" spans="2:11" ht="42.75" x14ac:dyDescent="0.25">
      <c r="B14" s="49" t="s">
        <v>42</v>
      </c>
      <c r="C14" s="49" t="s">
        <v>43</v>
      </c>
      <c r="D14" s="49" t="s">
        <v>44</v>
      </c>
      <c r="E14" s="49" t="s">
        <v>45</v>
      </c>
      <c r="F14" s="49" t="s">
        <v>46</v>
      </c>
      <c r="H14" s="19"/>
      <c r="I14" s="20"/>
      <c r="J14" s="20"/>
      <c r="K14" s="21"/>
    </row>
    <row r="15" spans="2:11" x14ac:dyDescent="0.25">
      <c r="B15" s="52" t="s">
        <v>47</v>
      </c>
      <c r="C15" s="53"/>
      <c r="D15" s="53"/>
      <c r="E15" s="53">
        <v>2.0140000000000002</v>
      </c>
      <c r="F15" s="51"/>
      <c r="H15" s="19"/>
      <c r="I15" s="20"/>
      <c r="J15" s="20"/>
      <c r="K15" s="21"/>
    </row>
    <row r="16" spans="2:11" ht="40.5" customHeight="1" thickBot="1" x14ac:dyDescent="0.3">
      <c r="B16" s="52" t="s">
        <v>48</v>
      </c>
      <c r="C16" s="53"/>
      <c r="D16" s="53"/>
      <c r="E16" s="53">
        <v>1.4570000000000001</v>
      </c>
      <c r="F16" s="51"/>
      <c r="H16" s="22"/>
      <c r="I16" s="23"/>
      <c r="J16" s="23"/>
      <c r="K16" s="24"/>
    </row>
    <row r="17" spans="2:11" s="54" customFormat="1" ht="23.25" customHeight="1" x14ac:dyDescent="0.25">
      <c r="B17" s="49" t="s">
        <v>29</v>
      </c>
      <c r="C17" s="53"/>
      <c r="D17" s="53"/>
      <c r="E17" s="53"/>
      <c r="F17" s="53"/>
      <c r="H17" s="55"/>
      <c r="I17" s="55"/>
      <c r="J17" s="55"/>
      <c r="K17" s="55"/>
    </row>
    <row r="18" spans="2:11" x14ac:dyDescent="0.25">
      <c r="B18" s="52" t="s">
        <v>49</v>
      </c>
      <c r="C18" s="53"/>
      <c r="D18" s="53"/>
      <c r="E18" s="51">
        <v>55700</v>
      </c>
      <c r="F18" s="53"/>
    </row>
  </sheetData>
  <mergeCells count="4">
    <mergeCell ref="B2:H2"/>
    <mergeCell ref="B4:E4"/>
    <mergeCell ref="H5:K16"/>
    <mergeCell ref="B13:F13"/>
  </mergeCells>
  <pageMargins left="0.7" right="0.7" top="0.75" bottom="0.75" header="0.3" footer="0.3"/>
  <pageSetup paperSize="8"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21"/>
  <sheetViews>
    <sheetView workbookViewId="0">
      <selection activeCell="G20" sqref="G20"/>
    </sheetView>
  </sheetViews>
  <sheetFormatPr defaultColWidth="9.140625" defaultRowHeight="14.25" x14ac:dyDescent="0.2"/>
  <cols>
    <col min="1" max="1" width="4.140625" style="2" customWidth="1"/>
    <col min="2" max="2" width="72.85546875" style="2" customWidth="1"/>
    <col min="3" max="6" width="21.5703125" style="2" customWidth="1"/>
    <col min="7" max="10" width="9.140625" style="2"/>
    <col min="11" max="11" width="28.5703125" style="2" customWidth="1"/>
    <col min="12" max="16384" width="9.140625" style="2"/>
  </cols>
  <sheetData>
    <row r="1" spans="2:11" ht="15" thickBot="1" x14ac:dyDescent="0.25">
      <c r="B1" s="1"/>
    </row>
    <row r="2" spans="2:11" ht="18.75" thickBot="1" x14ac:dyDescent="0.25">
      <c r="B2" s="3" t="s">
        <v>50</v>
      </c>
      <c r="C2" s="4"/>
      <c r="D2" s="4"/>
      <c r="E2" s="4"/>
      <c r="F2" s="4"/>
      <c r="G2" s="4"/>
      <c r="H2" s="5"/>
    </row>
    <row r="4" spans="2:11" ht="16.5" thickBot="1" x14ac:dyDescent="0.3">
      <c r="B4" s="56" t="s">
        <v>51</v>
      </c>
      <c r="C4" s="57"/>
      <c r="D4" s="58"/>
      <c r="E4" s="58"/>
      <c r="F4" s="58"/>
      <c r="H4" s="30" t="s">
        <v>52</v>
      </c>
      <c r="I4" s="31"/>
      <c r="J4" s="31"/>
      <c r="K4" s="32"/>
    </row>
    <row r="5" spans="2:11" ht="57" x14ac:dyDescent="0.2">
      <c r="B5" s="59" t="s">
        <v>53</v>
      </c>
      <c r="C5" s="60" t="s">
        <v>45</v>
      </c>
      <c r="D5" s="60" t="s">
        <v>54</v>
      </c>
      <c r="E5" s="60" t="s">
        <v>46</v>
      </c>
      <c r="F5" s="60" t="s">
        <v>43</v>
      </c>
      <c r="H5" s="35"/>
      <c r="I5" s="36"/>
      <c r="J5" s="36"/>
      <c r="K5" s="37"/>
    </row>
    <row r="6" spans="2:11" x14ac:dyDescent="0.2">
      <c r="B6" s="14" t="s">
        <v>19</v>
      </c>
      <c r="C6" s="61">
        <v>86.61</v>
      </c>
      <c r="D6" s="61">
        <f>C6</f>
        <v>86.61</v>
      </c>
      <c r="E6" s="61"/>
      <c r="F6" s="61">
        <f>C6</f>
        <v>86.61</v>
      </c>
      <c r="G6" s="62"/>
      <c r="H6" s="35"/>
      <c r="I6" s="36"/>
      <c r="J6" s="36"/>
      <c r="K6" s="37"/>
    </row>
    <row r="7" spans="2:11" x14ac:dyDescent="0.2">
      <c r="B7" s="14" t="s">
        <v>55</v>
      </c>
      <c r="C7" s="61"/>
      <c r="D7" s="61">
        <v>10.75</v>
      </c>
      <c r="E7" s="61">
        <v>32.24</v>
      </c>
      <c r="F7" s="61">
        <f t="shared" ref="F7:F8" si="0">E$7+C7</f>
        <v>32.24</v>
      </c>
      <c r="H7" s="35"/>
      <c r="I7" s="36"/>
      <c r="J7" s="36"/>
      <c r="K7" s="37"/>
    </row>
    <row r="8" spans="2:11" x14ac:dyDescent="0.2">
      <c r="B8" s="14" t="s">
        <v>20</v>
      </c>
      <c r="C8" s="61">
        <v>233.19</v>
      </c>
      <c r="D8" s="61">
        <f>C8+D7</f>
        <v>243.94</v>
      </c>
      <c r="E8" s="61">
        <f t="shared" ref="E8" si="1">E$7</f>
        <v>32.24</v>
      </c>
      <c r="F8" s="61">
        <f t="shared" si="0"/>
        <v>265.43</v>
      </c>
      <c r="H8" s="35"/>
      <c r="I8" s="36"/>
      <c r="J8" s="36"/>
      <c r="K8" s="37"/>
    </row>
    <row r="9" spans="2:11" x14ac:dyDescent="0.2">
      <c r="B9" s="14" t="s">
        <v>56</v>
      </c>
      <c r="C9" s="61"/>
      <c r="D9" s="61">
        <v>10.75</v>
      </c>
      <c r="E9" s="61">
        <v>32.24</v>
      </c>
      <c r="F9" s="61">
        <f>C9+E9</f>
        <v>32.24</v>
      </c>
      <c r="H9" s="40"/>
      <c r="I9" s="41"/>
      <c r="J9" s="41"/>
      <c r="K9" s="42"/>
    </row>
    <row r="10" spans="2:11" ht="16.5" thickBot="1" x14ac:dyDescent="0.3">
      <c r="B10" s="56" t="s">
        <v>57</v>
      </c>
      <c r="C10" s="57"/>
      <c r="D10" s="58"/>
      <c r="E10" s="58"/>
      <c r="F10" s="58"/>
    </row>
    <row r="11" spans="2:11" ht="57" x14ac:dyDescent="0.2">
      <c r="B11" s="63" t="s">
        <v>58</v>
      </c>
      <c r="C11" s="60" t="s">
        <v>45</v>
      </c>
      <c r="D11" s="60" t="s">
        <v>54</v>
      </c>
      <c r="E11" s="60" t="s">
        <v>46</v>
      </c>
      <c r="F11" s="60" t="s">
        <v>43</v>
      </c>
    </row>
    <row r="12" spans="2:11" x14ac:dyDescent="0.2">
      <c r="B12" s="14" t="s">
        <v>23</v>
      </c>
      <c r="C12" s="15">
        <v>1.218</v>
      </c>
      <c r="D12" s="15"/>
      <c r="E12" s="61"/>
      <c r="F12" s="15"/>
    </row>
    <row r="13" spans="2:11" ht="28.5" x14ac:dyDescent="0.2">
      <c r="B13" s="38" t="s">
        <v>59</v>
      </c>
      <c r="C13" s="15">
        <v>2.0140000000000002</v>
      </c>
      <c r="D13" s="15"/>
      <c r="E13" s="61"/>
      <c r="F13" s="15"/>
    </row>
    <row r="14" spans="2:11" ht="16.5" thickBot="1" x14ac:dyDescent="0.3">
      <c r="B14" s="56" t="s">
        <v>51</v>
      </c>
      <c r="C14" s="57"/>
      <c r="D14" s="58"/>
      <c r="E14" s="58"/>
      <c r="F14" s="58"/>
    </row>
    <row r="15" spans="2:11" ht="57" x14ac:dyDescent="0.2">
      <c r="B15" s="59" t="s">
        <v>60</v>
      </c>
      <c r="C15" s="60" t="s">
        <v>45</v>
      </c>
      <c r="D15" s="60" t="s">
        <v>54</v>
      </c>
      <c r="E15" s="60" t="s">
        <v>46</v>
      </c>
      <c r="F15" s="60" t="s">
        <v>43</v>
      </c>
    </row>
    <row r="16" spans="2:11" x14ac:dyDescent="0.2">
      <c r="B16" s="14" t="s">
        <v>26</v>
      </c>
      <c r="C16" s="61"/>
      <c r="D16" s="61"/>
      <c r="E16" s="61"/>
      <c r="F16" s="61"/>
    </row>
    <row r="17" spans="2:6" x14ac:dyDescent="0.2">
      <c r="B17" s="14" t="s">
        <v>61</v>
      </c>
      <c r="C17" s="61"/>
      <c r="D17" s="61"/>
      <c r="E17" s="61"/>
      <c r="F17" s="61"/>
    </row>
    <row r="18" spans="2:6" x14ac:dyDescent="0.2">
      <c r="B18" s="14" t="s">
        <v>62</v>
      </c>
      <c r="C18" s="61"/>
      <c r="D18" s="61"/>
      <c r="E18" s="61"/>
      <c r="F18" s="61"/>
    </row>
    <row r="19" spans="2:6" x14ac:dyDescent="0.2">
      <c r="B19" s="14" t="s">
        <v>63</v>
      </c>
      <c r="C19" s="61"/>
      <c r="D19" s="61"/>
      <c r="E19" s="61"/>
      <c r="F19" s="61"/>
    </row>
    <row r="20" spans="2:6" x14ac:dyDescent="0.2">
      <c r="B20" s="14" t="s">
        <v>64</v>
      </c>
      <c r="C20" s="61"/>
      <c r="D20" s="61"/>
      <c r="E20" s="61">
        <v>32.24</v>
      </c>
      <c r="F20" s="61"/>
    </row>
    <row r="21" spans="2:6" x14ac:dyDescent="0.2">
      <c r="B21" s="14"/>
      <c r="C21" s="61"/>
      <c r="D21" s="61"/>
      <c r="E21" s="61"/>
      <c r="F21" s="61"/>
    </row>
  </sheetData>
  <mergeCells count="5">
    <mergeCell ref="B2:H2"/>
    <mergeCell ref="B4:F4"/>
    <mergeCell ref="H4:K9"/>
    <mergeCell ref="B10:F10"/>
    <mergeCell ref="B14:F14"/>
  </mergeCells>
  <pageMargins left="0.7" right="0.7" top="0.75" bottom="0.75" header="0.3" footer="0.3"/>
  <pageSetup paperSize="8" scale="9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H32"/>
  <sheetViews>
    <sheetView workbookViewId="0">
      <selection activeCell="C10" sqref="C10"/>
    </sheetView>
  </sheetViews>
  <sheetFormatPr defaultColWidth="9.140625" defaultRowHeight="14.25" x14ac:dyDescent="0.2"/>
  <cols>
    <col min="1" max="1" width="4.140625" style="2" customWidth="1"/>
    <col min="2" max="2" width="113.85546875" style="2" customWidth="1"/>
    <col min="3" max="3" width="18" style="2" customWidth="1"/>
    <col min="4" max="16384" width="9.140625" style="2"/>
  </cols>
  <sheetData>
    <row r="1" spans="2:8" ht="15" thickBot="1" x14ac:dyDescent="0.25"/>
    <row r="2" spans="2:8" ht="20.25" thickBot="1" x14ac:dyDescent="0.25">
      <c r="B2" s="64" t="s">
        <v>65</v>
      </c>
    </row>
    <row r="3" spans="2:8" x14ac:dyDescent="0.2">
      <c r="E3" s="16" t="s">
        <v>66</v>
      </c>
      <c r="F3" s="65"/>
      <c r="G3" s="65"/>
      <c r="H3" s="66"/>
    </row>
    <row r="4" spans="2:8" ht="15" thickBot="1" x14ac:dyDescent="0.25">
      <c r="B4" s="12" t="s">
        <v>67</v>
      </c>
      <c r="C4" s="13"/>
      <c r="E4" s="67"/>
      <c r="F4" s="36"/>
      <c r="G4" s="36"/>
      <c r="H4" s="68"/>
    </row>
    <row r="5" spans="2:8" ht="16.5" x14ac:dyDescent="0.2">
      <c r="B5" s="69" t="s">
        <v>68</v>
      </c>
      <c r="C5" s="70">
        <v>0.52190000000000003</v>
      </c>
      <c r="E5" s="67"/>
      <c r="F5" s="36"/>
      <c r="G5" s="36"/>
      <c r="H5" s="68"/>
    </row>
    <row r="6" spans="2:8" ht="16.5" x14ac:dyDescent="0.2">
      <c r="B6" s="69" t="s">
        <v>69</v>
      </c>
      <c r="C6" s="70">
        <v>0.44159999999999999</v>
      </c>
      <c r="E6" s="67"/>
      <c r="F6" s="36"/>
      <c r="G6" s="36"/>
      <c r="H6" s="68"/>
    </row>
    <row r="7" spans="2:8" ht="16.5" x14ac:dyDescent="0.2">
      <c r="B7" s="69" t="s">
        <v>70</v>
      </c>
      <c r="C7" s="70">
        <v>0.50160000000000005</v>
      </c>
      <c r="E7" s="67"/>
      <c r="F7" s="36"/>
      <c r="G7" s="36"/>
      <c r="H7" s="68"/>
    </row>
    <row r="8" spans="2:8" ht="16.5" x14ac:dyDescent="0.2">
      <c r="B8" s="69" t="s">
        <v>71</v>
      </c>
      <c r="C8" s="70">
        <v>6.6400000000000001E-2</v>
      </c>
      <c r="E8" s="67"/>
      <c r="F8" s="36"/>
      <c r="G8" s="36"/>
      <c r="H8" s="68"/>
    </row>
    <row r="9" spans="2:8" x14ac:dyDescent="0.2">
      <c r="B9" s="69" t="s">
        <v>72</v>
      </c>
      <c r="C9" s="70">
        <v>1.0992999999999999</v>
      </c>
      <c r="E9" s="67"/>
      <c r="F9" s="36"/>
      <c r="G9" s="36"/>
      <c r="H9" s="68"/>
    </row>
    <row r="10" spans="2:8" x14ac:dyDescent="0.2">
      <c r="B10" s="69" t="s">
        <v>73</v>
      </c>
      <c r="C10" s="70">
        <v>0.9143</v>
      </c>
      <c r="E10" s="67"/>
      <c r="F10" s="36"/>
      <c r="G10" s="36"/>
      <c r="H10" s="68"/>
    </row>
    <row r="11" spans="2:8" x14ac:dyDescent="0.2">
      <c r="B11" s="69" t="s">
        <v>74</v>
      </c>
      <c r="C11" s="70">
        <v>0.751</v>
      </c>
      <c r="E11" s="67"/>
      <c r="F11" s="36"/>
      <c r="G11" s="36"/>
      <c r="H11" s="68"/>
    </row>
    <row r="12" spans="2:8" x14ac:dyDescent="0.2">
      <c r="B12" s="69" t="s">
        <v>75</v>
      </c>
      <c r="C12" s="61"/>
      <c r="E12" s="67"/>
      <c r="F12" s="36"/>
      <c r="G12" s="36"/>
      <c r="H12" s="68"/>
    </row>
    <row r="13" spans="2:8" x14ac:dyDescent="0.2">
      <c r="B13" s="69" t="s">
        <v>76</v>
      </c>
      <c r="C13" s="61">
        <v>452</v>
      </c>
      <c r="E13" s="67"/>
      <c r="F13" s="36"/>
      <c r="G13" s="36"/>
      <c r="H13" s="68"/>
    </row>
    <row r="14" spans="2:8" ht="15" thickBot="1" x14ac:dyDescent="0.25">
      <c r="B14" s="69" t="s">
        <v>77</v>
      </c>
      <c r="C14" s="61">
        <v>400</v>
      </c>
      <c r="E14" s="67"/>
      <c r="F14" s="36"/>
      <c r="G14" s="36"/>
      <c r="H14" s="68"/>
    </row>
    <row r="15" spans="2:8" ht="29.25" thickBot="1" x14ac:dyDescent="0.25">
      <c r="B15" s="71" t="s">
        <v>78</v>
      </c>
      <c r="C15" s="72" t="s">
        <v>79</v>
      </c>
      <c r="E15" s="67"/>
      <c r="F15" s="36"/>
      <c r="G15" s="36"/>
      <c r="H15" s="68"/>
    </row>
    <row r="16" spans="2:8" ht="29.25" thickBot="1" x14ac:dyDescent="0.25">
      <c r="B16" s="71" t="s">
        <v>80</v>
      </c>
      <c r="C16" s="72" t="s">
        <v>79</v>
      </c>
      <c r="E16" s="67"/>
      <c r="F16" s="36"/>
      <c r="G16" s="36"/>
      <c r="H16" s="68"/>
    </row>
    <row r="17" spans="2:8" x14ac:dyDescent="0.2">
      <c r="E17" s="67"/>
      <c r="F17" s="36"/>
      <c r="G17" s="36"/>
      <c r="H17" s="68"/>
    </row>
    <row r="18" spans="2:8" x14ac:dyDescent="0.2">
      <c r="B18" s="2" t="s">
        <v>81</v>
      </c>
      <c r="E18" s="67"/>
      <c r="F18" s="36"/>
      <c r="G18" s="36"/>
      <c r="H18" s="68"/>
    </row>
    <row r="19" spans="2:8" x14ac:dyDescent="0.2">
      <c r="E19" s="67"/>
      <c r="F19" s="36"/>
      <c r="G19" s="36"/>
      <c r="H19" s="68"/>
    </row>
    <row r="20" spans="2:8" x14ac:dyDescent="0.2">
      <c r="E20" s="67"/>
      <c r="F20" s="36"/>
      <c r="G20" s="36"/>
      <c r="H20" s="68"/>
    </row>
    <row r="21" spans="2:8" x14ac:dyDescent="0.2">
      <c r="B21" s="2" t="s">
        <v>82</v>
      </c>
      <c r="E21" s="67"/>
      <c r="F21" s="36"/>
      <c r="G21" s="36"/>
      <c r="H21" s="68"/>
    </row>
    <row r="22" spans="2:8" x14ac:dyDescent="0.2">
      <c r="E22" s="67"/>
      <c r="F22" s="36"/>
      <c r="G22" s="36"/>
      <c r="H22" s="68"/>
    </row>
    <row r="23" spans="2:8" ht="15" thickBot="1" x14ac:dyDescent="0.25">
      <c r="B23" s="73" t="s">
        <v>83</v>
      </c>
      <c r="C23" s="13"/>
      <c r="E23" s="74"/>
      <c r="F23" s="75"/>
      <c r="G23" s="75"/>
      <c r="H23" s="76"/>
    </row>
    <row r="24" spans="2:8" x14ac:dyDescent="0.2">
      <c r="B24" s="14" t="s">
        <v>84</v>
      </c>
      <c r="C24" s="61"/>
    </row>
    <row r="25" spans="2:8" x14ac:dyDescent="0.2">
      <c r="B25" s="14" t="s">
        <v>19</v>
      </c>
      <c r="C25" s="61"/>
    </row>
    <row r="26" spans="2:8" x14ac:dyDescent="0.2">
      <c r="B26" s="14" t="s">
        <v>85</v>
      </c>
      <c r="C26" s="61">
        <v>57</v>
      </c>
    </row>
    <row r="27" spans="2:8" x14ac:dyDescent="0.2">
      <c r="B27" s="14" t="s">
        <v>86</v>
      </c>
      <c r="C27" s="61">
        <v>144</v>
      </c>
    </row>
    <row r="28" spans="2:8" x14ac:dyDescent="0.2">
      <c r="B28" s="14" t="s">
        <v>87</v>
      </c>
      <c r="C28" s="61">
        <v>227</v>
      </c>
    </row>
    <row r="29" spans="2:8" x14ac:dyDescent="0.2">
      <c r="B29" s="14" t="s">
        <v>88</v>
      </c>
      <c r="C29" s="61">
        <v>593</v>
      </c>
    </row>
    <row r="30" spans="2:8" x14ac:dyDescent="0.2">
      <c r="B30" s="14" t="s">
        <v>89</v>
      </c>
      <c r="C30" s="61">
        <v>1118</v>
      </c>
    </row>
    <row r="31" spans="2:8" x14ac:dyDescent="0.2">
      <c r="B31" s="14" t="s">
        <v>90</v>
      </c>
      <c r="C31" s="61">
        <v>2133</v>
      </c>
    </row>
    <row r="32" spans="2:8" x14ac:dyDescent="0.2">
      <c r="B32" s="14" t="s">
        <v>91</v>
      </c>
      <c r="C32" s="61">
        <v>4163</v>
      </c>
    </row>
  </sheetData>
  <mergeCells count="1">
    <mergeCell ref="E3:H23"/>
  </mergeCells>
  <pageMargins left="0.7" right="0.7" top="0.75" bottom="0.75" header="0.3" footer="0.3"/>
  <pageSetup paperSize="8"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5"/>
  <sheetViews>
    <sheetView tabSelected="1" zoomScaleNormal="100" workbookViewId="0">
      <selection activeCell="I11" sqref="I11"/>
    </sheetView>
  </sheetViews>
  <sheetFormatPr defaultRowHeight="15" x14ac:dyDescent="0.25"/>
  <cols>
    <col min="2" max="2" width="51.140625" customWidth="1"/>
    <col min="3" max="3" width="70" customWidth="1"/>
    <col min="4" max="4" width="18.7109375" style="77" customWidth="1"/>
    <col min="5" max="5" width="18.7109375" style="78" customWidth="1"/>
    <col min="6" max="6" width="18.5703125" style="79" customWidth="1"/>
    <col min="7" max="10" width="18.5703125" customWidth="1"/>
  </cols>
  <sheetData>
    <row r="1" spans="1:11" ht="15.75" thickBot="1" x14ac:dyDescent="0.3"/>
    <row r="2" spans="1:11" ht="18.75" thickBot="1" x14ac:dyDescent="0.3">
      <c r="B2" s="3" t="s">
        <v>92</v>
      </c>
      <c r="C2" s="4"/>
      <c r="D2" s="4"/>
      <c r="E2" s="4"/>
      <c r="F2" s="4"/>
      <c r="G2" s="4"/>
      <c r="H2" s="4"/>
      <c r="I2" s="4"/>
      <c r="J2" s="5"/>
    </row>
    <row r="3" spans="1:11" x14ac:dyDescent="0.25">
      <c r="B3" s="2"/>
      <c r="C3" s="2"/>
      <c r="D3" s="80"/>
      <c r="E3" s="81"/>
      <c r="F3" s="82"/>
      <c r="G3" s="83"/>
      <c r="H3" s="2"/>
      <c r="I3" s="2"/>
      <c r="J3" s="2"/>
    </row>
    <row r="4" spans="1:11" x14ac:dyDescent="0.25">
      <c r="B4" s="84" t="s">
        <v>93</v>
      </c>
      <c r="C4" s="85"/>
      <c r="D4" s="86"/>
      <c r="E4" s="87"/>
      <c r="F4" s="82"/>
      <c r="K4" s="88"/>
    </row>
    <row r="5" spans="1:11" s="89" customFormat="1" x14ac:dyDescent="0.25">
      <c r="B5" s="43" t="s">
        <v>94</v>
      </c>
      <c r="C5" s="43" t="s">
        <v>95</v>
      </c>
      <c r="D5" s="90" t="s">
        <v>96</v>
      </c>
      <c r="E5" s="44" t="s">
        <v>97</v>
      </c>
      <c r="F5" s="82"/>
      <c r="G5" s="138"/>
    </row>
    <row r="6" spans="1:11" x14ac:dyDescent="0.25">
      <c r="B6" s="91" t="s">
        <v>98</v>
      </c>
      <c r="C6" s="92" t="s">
        <v>99</v>
      </c>
      <c r="D6" s="93" t="s">
        <v>100</v>
      </c>
      <c r="E6" s="94"/>
      <c r="F6" s="82"/>
      <c r="G6" s="88"/>
      <c r="K6" s="88"/>
    </row>
    <row r="7" spans="1:11" x14ac:dyDescent="0.25">
      <c r="B7" s="92"/>
      <c r="C7" s="95" t="s">
        <v>101</v>
      </c>
      <c r="D7" s="96">
        <f>'[1]W WR Charges '!E39+'[1]W WN+ Charges'!E39</f>
        <v>1.4339999999999999</v>
      </c>
      <c r="E7" s="94" t="s">
        <v>102</v>
      </c>
      <c r="F7" s="82"/>
      <c r="G7" s="88"/>
      <c r="K7" s="88"/>
    </row>
    <row r="8" spans="1:11" x14ac:dyDescent="0.25">
      <c r="B8" s="97" t="s">
        <v>103</v>
      </c>
      <c r="C8" s="92" t="s">
        <v>104</v>
      </c>
      <c r="D8" s="96" t="s">
        <v>100</v>
      </c>
      <c r="E8" s="98" t="s">
        <v>102</v>
      </c>
      <c r="F8" s="82"/>
      <c r="G8" s="88"/>
      <c r="K8" s="88"/>
    </row>
    <row r="9" spans="1:11" x14ac:dyDescent="0.25">
      <c r="B9" s="91"/>
      <c r="C9" s="50" t="s">
        <v>105</v>
      </c>
      <c r="D9" s="96">
        <f>D10/2</f>
        <v>0.71699999999999997</v>
      </c>
      <c r="E9" s="98"/>
      <c r="F9" s="82"/>
      <c r="G9" s="88"/>
      <c r="K9" s="88"/>
    </row>
    <row r="10" spans="1:11" x14ac:dyDescent="0.25">
      <c r="B10" s="91"/>
      <c r="C10" s="95" t="s">
        <v>106</v>
      </c>
      <c r="D10" s="96">
        <f>'[1]W WR Charges '!E39+'[1]W WN+ Charges'!E39</f>
        <v>1.4339999999999999</v>
      </c>
      <c r="E10" s="99"/>
      <c r="F10" s="82"/>
      <c r="G10" s="88"/>
      <c r="K10" s="88"/>
    </row>
    <row r="11" spans="1:11" x14ac:dyDescent="0.25">
      <c r="B11" s="91" t="s">
        <v>107</v>
      </c>
      <c r="C11" s="91" t="s">
        <v>108</v>
      </c>
      <c r="D11" s="96">
        <v>5.4900000000000001E-3</v>
      </c>
      <c r="E11" s="100" t="s">
        <v>102</v>
      </c>
      <c r="F11" s="82"/>
      <c r="G11" s="88"/>
      <c r="K11" s="88"/>
    </row>
    <row r="12" spans="1:11" x14ac:dyDescent="0.25">
      <c r="B12" s="97" t="s">
        <v>109</v>
      </c>
      <c r="C12" s="97" t="s">
        <v>110</v>
      </c>
      <c r="D12" s="96" t="s">
        <v>100</v>
      </c>
      <c r="E12" s="101" t="s">
        <v>102</v>
      </c>
      <c r="F12" s="82"/>
      <c r="G12" s="88"/>
    </row>
    <row r="13" spans="1:11" x14ac:dyDescent="0.25">
      <c r="B13" s="92"/>
      <c r="C13" s="91" t="s">
        <v>111</v>
      </c>
      <c r="D13" s="96">
        <v>5.4999999999999997E-3</v>
      </c>
      <c r="E13" s="102" t="s">
        <v>102</v>
      </c>
      <c r="F13" s="82"/>
      <c r="G13" s="88"/>
    </row>
    <row r="14" spans="1:11" x14ac:dyDescent="0.25">
      <c r="B14" s="91" t="s">
        <v>112</v>
      </c>
      <c r="C14" s="97" t="s">
        <v>108</v>
      </c>
      <c r="D14" s="96">
        <v>8.2489999999999994E-3</v>
      </c>
      <c r="E14" s="103" t="s">
        <v>102</v>
      </c>
      <c r="F14" s="137"/>
      <c r="G14" s="88"/>
    </row>
    <row r="15" spans="1:11" x14ac:dyDescent="0.25">
      <c r="B15" s="91" t="s">
        <v>113</v>
      </c>
      <c r="C15" s="97" t="s">
        <v>108</v>
      </c>
      <c r="D15" s="96">
        <v>8.2489999999999994E-3</v>
      </c>
      <c r="E15" s="103" t="s">
        <v>102</v>
      </c>
      <c r="F15" s="137"/>
      <c r="G15" s="88"/>
    </row>
    <row r="16" spans="1:11" x14ac:dyDescent="0.25">
      <c r="A16" s="88"/>
      <c r="B16" s="91" t="s">
        <v>114</v>
      </c>
      <c r="C16" s="104" t="s">
        <v>115</v>
      </c>
      <c r="D16" s="96" t="s">
        <v>100</v>
      </c>
      <c r="E16" s="101"/>
      <c r="F16" s="82"/>
      <c r="G16" s="88"/>
    </row>
    <row r="17" spans="1:10" x14ac:dyDescent="0.25">
      <c r="B17" s="91"/>
      <c r="C17" s="91" t="s">
        <v>116</v>
      </c>
      <c r="D17" s="96">
        <f>'[1]W WR Charges '!E39+'[1]W WN+ Charges'!E39</f>
        <v>1.4339999999999999</v>
      </c>
      <c r="E17" s="94" t="s">
        <v>102</v>
      </c>
      <c r="F17" s="82"/>
      <c r="G17" s="88"/>
    </row>
    <row r="18" spans="1:10" x14ac:dyDescent="0.25">
      <c r="B18" s="97" t="s">
        <v>117</v>
      </c>
      <c r="C18" s="104" t="s">
        <v>118</v>
      </c>
      <c r="D18" s="96">
        <v>1.6500000000000001E-2</v>
      </c>
      <c r="E18" s="101" t="s">
        <v>102</v>
      </c>
      <c r="F18" s="137"/>
      <c r="G18" s="88"/>
    </row>
    <row r="19" spans="1:10" x14ac:dyDescent="0.25">
      <c r="B19" s="105"/>
      <c r="C19" s="105" t="s">
        <v>119</v>
      </c>
      <c r="D19" s="96">
        <f>'[1]W WR Charges '!E39+'[1]W WN+ Charges'!E39</f>
        <v>1.4339999999999999</v>
      </c>
      <c r="E19" s="106" t="s">
        <v>102</v>
      </c>
      <c r="F19" s="82"/>
      <c r="G19" s="107"/>
      <c r="H19" s="107"/>
      <c r="I19" s="107"/>
      <c r="J19" s="107"/>
    </row>
    <row r="20" spans="1:10" x14ac:dyDescent="0.25">
      <c r="B20" s="84" t="s">
        <v>120</v>
      </c>
      <c r="C20" s="85"/>
      <c r="D20" s="86"/>
      <c r="E20" s="87"/>
      <c r="F20" s="82"/>
    </row>
    <row r="21" spans="1:10" x14ac:dyDescent="0.25">
      <c r="B21" s="33" t="s">
        <v>94</v>
      </c>
      <c r="C21" s="33" t="s">
        <v>95</v>
      </c>
      <c r="D21" s="108" t="s">
        <v>96</v>
      </c>
      <c r="E21" s="34" t="s">
        <v>97</v>
      </c>
      <c r="F21" s="82"/>
      <c r="G21" s="109" t="s">
        <v>121</v>
      </c>
      <c r="H21" s="110"/>
      <c r="I21" s="110"/>
      <c r="J21" s="111"/>
    </row>
    <row r="22" spans="1:10" ht="28.5" x14ac:dyDescent="0.25">
      <c r="A22" s="112"/>
      <c r="B22" s="113" t="s">
        <v>122</v>
      </c>
      <c r="C22" s="113" t="s">
        <v>123</v>
      </c>
      <c r="D22" s="114"/>
      <c r="E22" s="115"/>
      <c r="F22" s="82"/>
      <c r="G22" s="116"/>
      <c r="H22" s="117"/>
      <c r="I22" s="117"/>
      <c r="J22" s="118"/>
    </row>
    <row r="23" spans="1:10" x14ac:dyDescent="0.25">
      <c r="B23" s="91"/>
      <c r="C23" s="91" t="s">
        <v>124</v>
      </c>
      <c r="D23" s="119">
        <f>'[1]W WR Charges '!E50+'[1]W WN+ Charges'!E50</f>
        <v>234671.99999999997</v>
      </c>
      <c r="E23" s="120" t="s">
        <v>125</v>
      </c>
      <c r="F23" s="82"/>
      <c r="G23" s="116"/>
      <c r="H23" s="117"/>
      <c r="I23" s="117"/>
      <c r="J23" s="118"/>
    </row>
    <row r="24" spans="1:10" x14ac:dyDescent="0.25">
      <c r="B24" s="121"/>
      <c r="C24" s="121" t="s">
        <v>126</v>
      </c>
      <c r="D24" s="122">
        <f>'[1]W WR Charges '!E49+'[1]W WN+ Charges'!E49</f>
        <v>0.22429999999999997</v>
      </c>
      <c r="E24" s="120" t="s">
        <v>102</v>
      </c>
      <c r="F24" s="82"/>
      <c r="G24" s="116"/>
      <c r="H24" s="117"/>
      <c r="I24" s="117"/>
      <c r="J24" s="118"/>
    </row>
    <row r="25" spans="1:10" ht="28.5" x14ac:dyDescent="0.25">
      <c r="B25" s="91" t="s">
        <v>127</v>
      </c>
      <c r="C25" s="91" t="s">
        <v>128</v>
      </c>
      <c r="D25" s="123"/>
      <c r="E25" s="124"/>
      <c r="G25" s="116"/>
      <c r="H25" s="117"/>
      <c r="I25" s="117"/>
      <c r="J25" s="118"/>
    </row>
    <row r="26" spans="1:10" x14ac:dyDescent="0.25">
      <c r="B26" s="121"/>
      <c r="C26" s="121" t="s">
        <v>108</v>
      </c>
      <c r="D26" s="122">
        <f>'[1]W WR Charges '!E51+'[1]W WN+ Charges'!E51</f>
        <v>0.29659999999999997</v>
      </c>
      <c r="E26" s="125" t="s">
        <v>102</v>
      </c>
      <c r="G26" s="116"/>
      <c r="H26" s="117"/>
      <c r="I26" s="117"/>
      <c r="J26" s="118"/>
    </row>
    <row r="27" spans="1:10" ht="15.75" x14ac:dyDescent="0.25">
      <c r="B27" s="126"/>
      <c r="C27" s="127"/>
      <c r="D27" s="128"/>
      <c r="E27" s="129"/>
      <c r="G27" s="116"/>
      <c r="H27" s="117"/>
      <c r="I27" s="117"/>
      <c r="J27" s="118"/>
    </row>
    <row r="28" spans="1:10" x14ac:dyDescent="0.25">
      <c r="B28" s="130"/>
      <c r="C28" s="130"/>
      <c r="D28" s="131"/>
      <c r="E28" s="132"/>
      <c r="G28" s="116"/>
      <c r="H28" s="117"/>
      <c r="I28" s="117"/>
      <c r="J28" s="118"/>
    </row>
    <row r="29" spans="1:10" ht="15.75" x14ac:dyDescent="0.25">
      <c r="B29" s="127"/>
      <c r="C29" s="127"/>
      <c r="D29" s="128"/>
      <c r="E29" s="129"/>
      <c r="G29" s="116"/>
      <c r="H29" s="117"/>
      <c r="I29" s="117"/>
      <c r="J29" s="118"/>
    </row>
    <row r="30" spans="1:10" x14ac:dyDescent="0.25">
      <c r="B30" s="130"/>
      <c r="C30" s="130"/>
      <c r="D30" s="131"/>
      <c r="E30" s="132"/>
      <c r="G30" s="116"/>
      <c r="H30" s="117"/>
      <c r="I30" s="117"/>
      <c r="J30" s="118"/>
    </row>
    <row r="31" spans="1:10" x14ac:dyDescent="0.25">
      <c r="D31" s="133"/>
      <c r="G31" s="116"/>
      <c r="H31" s="117"/>
      <c r="I31" s="117"/>
      <c r="J31" s="118"/>
    </row>
    <row r="32" spans="1:10" x14ac:dyDescent="0.25">
      <c r="G32" s="116"/>
      <c r="H32" s="117"/>
      <c r="I32" s="117"/>
      <c r="J32" s="118"/>
    </row>
    <row r="33" spans="4:10" x14ac:dyDescent="0.25">
      <c r="D33" s="133"/>
      <c r="E33"/>
      <c r="F33"/>
      <c r="G33" s="116"/>
      <c r="H33" s="117"/>
      <c r="I33" s="117"/>
      <c r="J33" s="118"/>
    </row>
    <row r="34" spans="4:10" x14ac:dyDescent="0.25">
      <c r="G34" s="116"/>
      <c r="H34" s="117"/>
      <c r="I34" s="117"/>
      <c r="J34" s="118"/>
    </row>
    <row r="35" spans="4:10" x14ac:dyDescent="0.25">
      <c r="G35" s="134"/>
      <c r="H35" s="135"/>
      <c r="I35" s="135"/>
      <c r="J35" s="136"/>
    </row>
  </sheetData>
  <mergeCells count="3">
    <mergeCell ref="B2:J2"/>
    <mergeCell ref="E8:E10"/>
    <mergeCell ref="G21:J35"/>
  </mergeCells>
  <pageMargins left="0.7" right="0.7" top="0.75" bottom="0.75" header="0.3" footer="0.3"/>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WS - water</vt:lpstr>
      <vt:lpstr>WS - water (unmeasured)</vt:lpstr>
      <vt:lpstr>WS - sewerage</vt:lpstr>
      <vt:lpstr>WS - sewerage (unmeasured)</vt:lpstr>
      <vt:lpstr>WS - TE</vt:lpstr>
      <vt:lpstr>Special Agreements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Sadlier, Anna</dc:creator>
  <cp:lastModifiedBy>Sadlier, Anna</cp:lastModifiedBy>
  <dcterms:created xsi:type="dcterms:W3CDTF">2021-10-11T13:31:26Z</dcterms:created>
  <dcterms:modified xsi:type="dcterms:W3CDTF">2021-10-11T13:45:02Z</dcterms:modified>
</cp:coreProperties>
</file>